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9-September/20/"/>
    </mc:Choice>
  </mc:AlternateContent>
  <xr:revisionPtr revIDLastSave="0" documentId="8_{E55EE271-FACE-4F63-8DC8-4C4737C96D8E}" xr6:coauthVersionLast="47" xr6:coauthVersionMax="47" xr10:uidLastSave="{00000000-0000-0000-0000-000000000000}"/>
  <bookViews>
    <workbookView xWindow="4940" yWindow="4940" windowWidth="28800" windowHeight="15370" xr2:uid="{C47E1D26-13A5-4A74-BEAC-D0F805E07963}"/>
  </bookViews>
  <sheets>
    <sheet name="Sheet1" sheetId="1" r:id="rId1"/>
  </sheets>
  <definedNames>
    <definedName name="_xlnm.Print_Titles" localSheetId="0">Sheet1!$A:$G,Sheet1!$1:$1</definedName>
    <definedName name="QB_COLUMN_1" localSheetId="0" hidden="1">Sheet1!$H$1</definedName>
    <definedName name="QB_COLUMN_17" localSheetId="0" hidden="1">Sheet1!$T$1</definedName>
    <definedName name="QB_COLUMN_19" localSheetId="0" hidden="1">Sheet1!$V$1</definedName>
    <definedName name="QB_COLUMN_20" localSheetId="0" hidden="1">Sheet1!$X$1</definedName>
    <definedName name="QB_COLUMN_3" localSheetId="0" hidden="1">Sheet1!$J$1</definedName>
    <definedName name="QB_COLUMN_30" localSheetId="0" hidden="1">Sheet1!$Z$1</definedName>
    <definedName name="QB_COLUMN_31" localSheetId="0" hidden="1">Sheet1!$AB$1</definedName>
    <definedName name="QB_COLUMN_4" localSheetId="0" hidden="1">Sheet1!$L$1</definedName>
    <definedName name="QB_COLUMN_5" localSheetId="0" hidden="1">Sheet1!$N$1</definedName>
    <definedName name="QB_COLUMN_7" localSheetId="0" hidden="1">Sheet1!$P$1</definedName>
    <definedName name="QB_COLUMN_8" localSheetId="0" hidden="1">Sheet1!$R$1</definedName>
    <definedName name="QB_DATA_0" localSheetId="0" hidden="1">Sheet1!$2:$2,Sheet1!$3:$3,Sheet1!$4:$4,Sheet1!$5:$5,Sheet1!$6:$6,Sheet1!$7:$7,Sheet1!$8:$8,Sheet1!$10:$10,Sheet1!$11:$11,Sheet1!$12:$12,Sheet1!$14:$14,Sheet1!$15:$15,Sheet1!$17:$17,Sheet1!$18:$18,Sheet1!$20:$20,Sheet1!$21:$21</definedName>
    <definedName name="QB_DATA_1" localSheetId="0" hidden="1">Sheet1!$22:$22,Sheet1!$23:$23,Sheet1!$24:$24,Sheet1!$25:$25,Sheet1!$26:$26,Sheet1!$27:$27,Sheet1!$28:$28,Sheet1!$29:$29,Sheet1!$30:$30,Sheet1!$31:$31,Sheet1!$32:$32,Sheet1!$33:$33,Sheet1!$34:$34,Sheet1!$35:$35,Sheet1!$36:$36,Sheet1!$37:$37</definedName>
    <definedName name="QB_DATA_10" localSheetId="0" hidden="1">Sheet1!$213:$213,Sheet1!$214:$214,Sheet1!$215:$215,Sheet1!$216:$216,Sheet1!$217:$217,Sheet1!$218:$218,Sheet1!$219:$219,Sheet1!$220:$220,Sheet1!$221:$221,Sheet1!$222:$222,Sheet1!$223:$223,Sheet1!$224:$224,Sheet1!$225:$225,Sheet1!$226:$226,Sheet1!$227:$227,Sheet1!$228:$228</definedName>
    <definedName name="QB_DATA_11" localSheetId="0" hidden="1">Sheet1!$229:$229,Sheet1!$230:$230,Sheet1!$231:$231,Sheet1!$232:$232,Sheet1!$233:$233,Sheet1!$236:$236,Sheet1!$237:$237,Sheet1!$238:$238,Sheet1!$239:$239,Sheet1!$240:$240,Sheet1!$241:$241,Sheet1!$242:$242,Sheet1!$243:$243,Sheet1!$244:$244,Sheet1!$245:$245,Sheet1!$246:$246</definedName>
    <definedName name="QB_DATA_12" localSheetId="0" hidden="1">Sheet1!$247:$247,Sheet1!$248:$248,Sheet1!$249:$249,Sheet1!$250:$250,Sheet1!$251:$251,Sheet1!$252:$252,Sheet1!$253:$253,Sheet1!$254:$254,Sheet1!$255:$255,Sheet1!$256:$256,Sheet1!$258:$258,Sheet1!$260:$260,Sheet1!$262:$262,Sheet1!$264:$264,Sheet1!$267:$267,Sheet1!$268:$268</definedName>
    <definedName name="QB_DATA_13" localSheetId="0" hidden="1">Sheet1!$270:$270,Sheet1!$272:$272,Sheet1!$274:$274,Sheet1!$276:$276,Sheet1!$278:$278,Sheet1!$279:$279,Sheet1!$280:$280,Sheet1!$281:$281,Sheet1!$282:$282,Sheet1!$283:$283,Sheet1!$284:$284,Sheet1!$285:$285,Sheet1!$286:$286,Sheet1!$287:$287,Sheet1!$288:$288,Sheet1!$290:$290</definedName>
    <definedName name="QB_DATA_14" localSheetId="0" hidden="1">Sheet1!$292:$292,Sheet1!$294:$294,Sheet1!$296:$296,Sheet1!$297:$297,Sheet1!$298:$298,Sheet1!$299:$299,Sheet1!$301:$301,Sheet1!$303:$303,Sheet1!$305:$305,Sheet1!$308:$308,Sheet1!$309:$309,Sheet1!$310:$310,Sheet1!$311:$311,Sheet1!$312:$312,Sheet1!$313:$313,Sheet1!$315:$315</definedName>
    <definedName name="QB_DATA_15" localSheetId="0" hidden="1">Sheet1!$316:$316,Sheet1!$317:$317,Sheet1!$318:$318,Sheet1!$320:$320,Sheet1!$321:$321,Sheet1!$322:$322,Sheet1!$323:$323,Sheet1!$324:$324,Sheet1!$325:$325,Sheet1!$326:$326,Sheet1!$327:$327,Sheet1!$328:$328,Sheet1!$329:$329,Sheet1!$330:$330,Sheet1!$332:$332,Sheet1!$333:$333</definedName>
    <definedName name="QB_DATA_16" localSheetId="0" hidden="1">Sheet1!$334:$334,Sheet1!$335:$335,Sheet1!$336:$336,Sheet1!$337:$337,Sheet1!$338:$338,Sheet1!$339:$339,Sheet1!$341:$341,Sheet1!$342:$342,Sheet1!$343:$343,Sheet1!$344:$344,Sheet1!$345:$345,Sheet1!$346:$346,Sheet1!$347:$347,Sheet1!$349:$349,Sheet1!$352:$352,Sheet1!$354:$354</definedName>
    <definedName name="QB_DATA_17" localSheetId="0" hidden="1">Sheet1!$355:$355,Sheet1!$356:$356,Sheet1!$357:$357,Sheet1!$358:$358,Sheet1!$359:$359,Sheet1!$360:$360,Sheet1!$361:$361,Sheet1!$362:$362,Sheet1!$363:$363,Sheet1!$364:$364,Sheet1!$365:$365,Sheet1!$367:$367,Sheet1!$368:$368,Sheet1!$369:$369,Sheet1!$370:$370,Sheet1!$371:$371</definedName>
    <definedName name="QB_DATA_18" localSheetId="0" hidden="1">Sheet1!$372:$372,Sheet1!$373:$373,Sheet1!$374:$374,Sheet1!$375:$375,Sheet1!$376:$376,Sheet1!$377:$377,Sheet1!$379:$379,Sheet1!$382:$382,Sheet1!$383:$383,Sheet1!$384:$384,Sheet1!$385:$385,Sheet1!$386:$386,Sheet1!$387:$387,Sheet1!$388:$388,Sheet1!$389:$389,Sheet1!$390:$390</definedName>
    <definedName name="QB_DATA_19" localSheetId="0" hidden="1">Sheet1!$391:$391,Sheet1!$392:$392,Sheet1!$394:$394,Sheet1!$395:$395,Sheet1!$396:$396,Sheet1!$397:$397,Sheet1!$398:$398,Sheet1!$399:$399,Sheet1!$400:$400,Sheet1!$401:$401,Sheet1!$402:$402,Sheet1!$403:$403,Sheet1!$405:$405,Sheet1!$407:$407,Sheet1!$409:$409,Sheet1!$410:$410</definedName>
    <definedName name="QB_DATA_2" localSheetId="0" hidden="1">Sheet1!$38:$38,Sheet1!$39:$39,Sheet1!$40:$40,Sheet1!$41:$41,Sheet1!$42:$42,Sheet1!$43:$43,Sheet1!$44:$44,Sheet1!$45:$45,Sheet1!$46:$46,Sheet1!$47:$47,Sheet1!$48:$48,Sheet1!$49:$49,Sheet1!$50:$50,Sheet1!$51:$51,Sheet1!$52:$52,Sheet1!$53:$53</definedName>
    <definedName name="QB_DATA_20" localSheetId="0" hidden="1">Sheet1!$411:$411,Sheet1!$412:$412,Sheet1!$413:$413,Sheet1!$414:$414,Sheet1!$415:$415,Sheet1!$416:$416,Sheet1!$417:$417,Sheet1!$418:$418,Sheet1!$419:$419,Sheet1!$420:$420,Sheet1!$421:$421,Sheet1!$422:$422,Sheet1!$423:$423,Sheet1!$424:$424,Sheet1!$425:$425,Sheet1!$426:$426</definedName>
    <definedName name="QB_DATA_21" localSheetId="0" hidden="1">Sheet1!$427:$427,Sheet1!$428:$428,Sheet1!$429:$429,Sheet1!$430:$430,Sheet1!$431:$431,Sheet1!$432:$432,Sheet1!$433:$433,Sheet1!$434:$434,Sheet1!$437:$437,Sheet1!$438:$438,Sheet1!$440:$440,Sheet1!$442:$442,Sheet1!$444:$444,Sheet1!$445:$445,Sheet1!$446:$446,Sheet1!$447:$447</definedName>
    <definedName name="QB_DATA_22" localSheetId="0" hidden="1">Sheet1!$448:$448,Sheet1!$449:$449,Sheet1!$450:$450,Sheet1!$451:$451,Sheet1!$452:$452,Sheet1!$453:$453,Sheet1!$454:$454,Sheet1!$456:$456,Sheet1!$461:$461,Sheet1!$462:$462,Sheet1!$464:$464,Sheet1!$466:$466,Sheet1!$468:$468,Sheet1!$470:$470,Sheet1!$474:$474,Sheet1!$475:$475</definedName>
    <definedName name="QB_DATA_23" localSheetId="0" hidden="1">Sheet1!$477:$477,Sheet1!$479:$479,Sheet1!$481:$481,Sheet1!$482:$482,Sheet1!$484:$484,Sheet1!$486:$486,Sheet1!$488:$488,Sheet1!$490:$490,Sheet1!$492:$492,Sheet1!$494:$494,Sheet1!$496:$496,Sheet1!$498:$498,Sheet1!$500:$500,Sheet1!$502:$502,Sheet1!$504:$504,Sheet1!$506:$506</definedName>
    <definedName name="QB_DATA_24" localSheetId="0" hidden="1">Sheet1!$508:$508,Sheet1!$510:$510,Sheet1!$513:$513,Sheet1!$514:$514,Sheet1!$515:$515,Sheet1!$517:$517,Sheet1!$518:$518</definedName>
    <definedName name="QB_DATA_3" localSheetId="0" hidden="1">Sheet1!$54:$54,Sheet1!$55:$55,Sheet1!$56:$56,Sheet1!$57:$57,Sheet1!$58:$58,Sheet1!$59:$59,Sheet1!$60:$60,Sheet1!$61:$61,Sheet1!$62:$62,Sheet1!$63:$63,Sheet1!$64:$64,Sheet1!$65:$65,Sheet1!$66:$66,Sheet1!$67:$67,Sheet1!$68:$68,Sheet1!$69:$69</definedName>
    <definedName name="QB_DATA_4" localSheetId="0" hidden="1">Sheet1!$70:$70,Sheet1!$71:$71,Sheet1!$73:$73,Sheet1!$74:$74,Sheet1!$75:$75,Sheet1!$76:$76,Sheet1!$77:$77,Sheet1!$78:$78,Sheet1!$79:$79,Sheet1!$80:$80,Sheet1!$82:$82,Sheet1!$84:$84,Sheet1!$86:$86,Sheet1!$88:$88,Sheet1!$90:$90,Sheet1!$93:$93</definedName>
    <definedName name="QB_DATA_5" localSheetId="0" hidden="1">Sheet1!$95:$95,Sheet1!$97:$97,Sheet1!$99:$99,Sheet1!$102:$102,Sheet1!$103:$103,Sheet1!$104:$104,Sheet1!$106:$106,Sheet1!$108:$108,Sheet1!$109:$109,Sheet1!$110:$110,Sheet1!$111:$111,Sheet1!$113:$113,Sheet1!$115:$115,Sheet1!$118:$118,Sheet1!$119:$119,Sheet1!$121:$121</definedName>
    <definedName name="QB_DATA_6" localSheetId="0" hidden="1">Sheet1!$123:$123,Sheet1!$125:$125,Sheet1!$127:$127,Sheet1!$129:$129,Sheet1!$131:$131,Sheet1!$133:$133,Sheet1!$135:$135,Sheet1!$136:$136,Sheet1!$137:$137,Sheet1!$138:$138,Sheet1!$139:$139,Sheet1!$143:$143,Sheet1!$144:$144,Sheet1!$146:$146,Sheet1!$148:$148,Sheet1!$150:$150</definedName>
    <definedName name="QB_DATA_7" localSheetId="0" hidden="1">Sheet1!$152:$152,Sheet1!$154:$154,Sheet1!$156:$156,Sheet1!$158:$158,Sheet1!$160:$160,Sheet1!$162:$162,Sheet1!$164:$164,Sheet1!$166:$166,Sheet1!$168:$168,Sheet1!$171:$171,Sheet1!$172:$172,Sheet1!$176:$176,Sheet1!$177:$177,Sheet1!$178:$178,Sheet1!$179:$179,Sheet1!$180:$180</definedName>
    <definedName name="QB_DATA_8" localSheetId="0" hidden="1">Sheet1!$181:$181,Sheet1!$182:$182,Sheet1!$183:$183,Sheet1!$184:$184,Sheet1!$185:$185,Sheet1!$186:$186,Sheet1!$187:$187,Sheet1!$188:$188,Sheet1!$189:$189,Sheet1!$190:$190,Sheet1!$191:$191,Sheet1!$192:$192,Sheet1!$193:$193,Sheet1!$194:$194,Sheet1!$195:$195,Sheet1!$196:$196</definedName>
    <definedName name="QB_DATA_9" localSheetId="0" hidden="1">Sheet1!$197:$197,Sheet1!$198:$198,Sheet1!$199:$199,Sheet1!$200:$200,Sheet1!$201:$201,Sheet1!$202:$202,Sheet1!$203:$203,Sheet1!$204:$204,Sheet1!$205:$205,Sheet1!$206:$206,Sheet1!$207:$207,Sheet1!$208:$208,Sheet1!$209:$209,Sheet1!$210:$210,Sheet1!$211:$211,Sheet1!$212:$212</definedName>
    <definedName name="QB_FORMULA_0" localSheetId="0" hidden="1">Sheet1!$AB$7,Sheet1!$AB$8,Sheet1!$Z$9,Sheet1!$AB$9,Sheet1!$AB$11,Sheet1!$AB$12,Sheet1!$Z$13,Sheet1!$AB$13,Sheet1!$AB$15,Sheet1!$Z$16,Sheet1!$AB$16,Sheet1!$AB$18,Sheet1!$Z$19,Sheet1!$AB$19,Sheet1!$AB$21,Sheet1!$AB$22</definedName>
    <definedName name="QB_FORMULA_1" localSheetId="0" hidden="1">Sheet1!$AB$23,Sheet1!$AB$24,Sheet1!$AB$25,Sheet1!$AB$26,Sheet1!$AB$27,Sheet1!$AB$28,Sheet1!$AB$29,Sheet1!$AB$30,Sheet1!$AB$31,Sheet1!$AB$32,Sheet1!$AB$33,Sheet1!$AB$34,Sheet1!$AB$35,Sheet1!$AB$36,Sheet1!$AB$37,Sheet1!$AB$38</definedName>
    <definedName name="QB_FORMULA_10" localSheetId="0" hidden="1">Sheet1!$AB$203,Sheet1!$AB$204,Sheet1!$AB$205,Sheet1!$AB$206,Sheet1!$AB$207,Sheet1!$AB$208,Sheet1!$AB$209,Sheet1!$AB$210,Sheet1!$AB$211,Sheet1!$AB$212,Sheet1!$AB$213,Sheet1!$AB$214,Sheet1!$AB$215,Sheet1!$AB$216,Sheet1!$AB$217,Sheet1!$AB$218</definedName>
    <definedName name="QB_FORMULA_11" localSheetId="0" hidden="1">Sheet1!$AB$219,Sheet1!$AB$220,Sheet1!$AB$221,Sheet1!$AB$222,Sheet1!$AB$223,Sheet1!$AB$224,Sheet1!$AB$225,Sheet1!$AB$226,Sheet1!$AB$227,Sheet1!$AB$228,Sheet1!$AB$229,Sheet1!$AB$230,Sheet1!$AB$231,Sheet1!$AB$232,Sheet1!$AB$233,Sheet1!$Z$234</definedName>
    <definedName name="QB_FORMULA_12" localSheetId="0" hidden="1">Sheet1!$AB$234,Sheet1!$Z$235,Sheet1!$AB$235,Sheet1!$AB$238,Sheet1!$AB$239,Sheet1!$AB$240,Sheet1!$AB$241,Sheet1!$AB$242,Sheet1!$AB$243,Sheet1!$AB$244,Sheet1!$AB$245,Sheet1!$AB$246,Sheet1!$AB$247,Sheet1!$AB$248,Sheet1!$AB$249,Sheet1!$AB$250</definedName>
    <definedName name="QB_FORMULA_13" localSheetId="0" hidden="1">Sheet1!$AB$251,Sheet1!$AB$252,Sheet1!$AB$253,Sheet1!$AB$254,Sheet1!$AB$255,Sheet1!$AB$256,Sheet1!$Z$257,Sheet1!$AB$257,Sheet1!$AB$259,Sheet1!$AB$261,Sheet1!$AB$263,Sheet1!$AB$265,Sheet1!$Z$266,Sheet1!$AB$266,Sheet1!$AB$269,Sheet1!$AB$271</definedName>
    <definedName name="QB_FORMULA_14" localSheetId="0" hidden="1">Sheet1!$AB$273,Sheet1!$AB$275,Sheet1!$AB$277,Sheet1!$AB$279,Sheet1!$AB$280,Sheet1!$AB$281,Sheet1!$AB$282,Sheet1!$AB$283,Sheet1!$AB$284,Sheet1!$AB$285,Sheet1!$AB$286,Sheet1!$AB$287,Sheet1!$AB$288,Sheet1!$Z$289,Sheet1!$AB$289,Sheet1!$AB$291</definedName>
    <definedName name="QB_FORMULA_15" localSheetId="0" hidden="1">Sheet1!$AB$293,Sheet1!$AB$295,Sheet1!$AB$298,Sheet1!$AB$299,Sheet1!$Z$300,Sheet1!$AB$300,Sheet1!$AB$302,Sheet1!$AB$304,Sheet1!$AB$306,Sheet1!$Z$307,Sheet1!$AB$307,Sheet1!$AB$310,Sheet1!$AB$311,Sheet1!$AB$312,Sheet1!$AB$313,Sheet1!$Z$314</definedName>
    <definedName name="QB_FORMULA_16" localSheetId="0" hidden="1">Sheet1!$AB$314,Sheet1!$AB$316,Sheet1!$AB$317,Sheet1!$AB$318,Sheet1!$Z$319,Sheet1!$AB$319,Sheet1!$AB$321,Sheet1!$AB$322,Sheet1!$AB$323,Sheet1!$AB$324,Sheet1!$AB$325,Sheet1!$AB$326,Sheet1!$AB$327,Sheet1!$AB$328,Sheet1!$AB$329,Sheet1!$AB$330</definedName>
    <definedName name="QB_FORMULA_17" localSheetId="0" hidden="1">Sheet1!$Z$331,Sheet1!$AB$331,Sheet1!$AB$334,Sheet1!$AB$335,Sheet1!$AB$336,Sheet1!$AB$337,Sheet1!$AB$338,Sheet1!$AB$339,Sheet1!$Z$340,Sheet1!$AB$340,Sheet1!$AB$342,Sheet1!$AB$343,Sheet1!$AB$344,Sheet1!$AB$345,Sheet1!$AB$346,Sheet1!$AB$347</definedName>
    <definedName name="QB_FORMULA_18" localSheetId="0" hidden="1">Sheet1!$Z$348,Sheet1!$AB$348,Sheet1!$AB$350,Sheet1!$Z$351,Sheet1!$AB$351,Sheet1!$AB$353,Sheet1!$AB$356,Sheet1!$AB$357,Sheet1!$AB$358,Sheet1!$AB$359,Sheet1!$AB$360,Sheet1!$AB$361,Sheet1!$AB$362,Sheet1!$AB$363,Sheet1!$AB$364,Sheet1!$AB$365</definedName>
    <definedName name="QB_FORMULA_19" localSheetId="0" hidden="1">Sheet1!$Z$366,Sheet1!$AB$366,Sheet1!$AB$368,Sheet1!$AB$369,Sheet1!$AB$370,Sheet1!$AB$371,Sheet1!$AB$372,Sheet1!$AB$373,Sheet1!$AB$374,Sheet1!$AB$375,Sheet1!$AB$376,Sheet1!$AB$377,Sheet1!$Z$378,Sheet1!$AB$378,Sheet1!$AB$380,Sheet1!$Z$381</definedName>
    <definedName name="QB_FORMULA_2" localSheetId="0" hidden="1">Sheet1!$AB$39,Sheet1!$AB$40,Sheet1!$AB$41,Sheet1!$AB$42,Sheet1!$AB$43,Sheet1!$AB$44,Sheet1!$AB$45,Sheet1!$AB$46,Sheet1!$AB$47,Sheet1!$AB$48,Sheet1!$AB$49,Sheet1!$AB$50,Sheet1!$AB$51,Sheet1!$AB$52,Sheet1!$AB$53,Sheet1!$AB$54</definedName>
    <definedName name="QB_FORMULA_20" localSheetId="0" hidden="1">Sheet1!$AB$381,Sheet1!$AB$383,Sheet1!$AB$384,Sheet1!$AB$385,Sheet1!$AB$386,Sheet1!$AB$387,Sheet1!$AB$388,Sheet1!$AB$389,Sheet1!$AB$390,Sheet1!$AB$391,Sheet1!$AB$392,Sheet1!$Z$393,Sheet1!$AB$393,Sheet1!$AB$395,Sheet1!$AB$396,Sheet1!$AB$397</definedName>
    <definedName name="QB_FORMULA_21" localSheetId="0" hidden="1">Sheet1!$AB$398,Sheet1!$AB$399,Sheet1!$AB$400,Sheet1!$AB$401,Sheet1!$AB$402,Sheet1!$AB$403,Sheet1!$Z$404,Sheet1!$AB$404,Sheet1!$AB$406,Sheet1!$AB$408,Sheet1!$AB$410,Sheet1!$AB$411,Sheet1!$AB$412,Sheet1!$AB$413,Sheet1!$AB$414,Sheet1!$AB$415</definedName>
    <definedName name="QB_FORMULA_22" localSheetId="0" hidden="1">Sheet1!$AB$416,Sheet1!$AB$417,Sheet1!$AB$418,Sheet1!$AB$419,Sheet1!$AB$420,Sheet1!$AB$421,Sheet1!$AB$422,Sheet1!$AB$423,Sheet1!$AB$424,Sheet1!$AB$425,Sheet1!$AB$426,Sheet1!$AB$427,Sheet1!$AB$428,Sheet1!$AB$429,Sheet1!$AB$430,Sheet1!$AB$431</definedName>
    <definedName name="QB_FORMULA_23" localSheetId="0" hidden="1">Sheet1!$AB$432,Sheet1!$AB$433,Sheet1!$AB$434,Sheet1!$Z$435,Sheet1!$AB$435,Sheet1!$Z$436,Sheet1!$AB$436,Sheet1!$AB$439,Sheet1!$AB$441,Sheet1!$AB$443,Sheet1!$AB$445,Sheet1!$AB$446,Sheet1!$AB$447,Sheet1!$AB$448,Sheet1!$AB$449,Sheet1!$AB$450</definedName>
    <definedName name="QB_FORMULA_24" localSheetId="0" hidden="1">Sheet1!$AB$451,Sheet1!$AB$452,Sheet1!$AB$453,Sheet1!$AB$454,Sheet1!$Z$455,Sheet1!$AB$455,Sheet1!$AB$457,Sheet1!$Z$458,Sheet1!$AB$458,Sheet1!$Z$459,Sheet1!$AB$459,Sheet1!$Z$460,Sheet1!$AB$460,Sheet1!$AB$463,Sheet1!$AB$465,Sheet1!$AB$467</definedName>
    <definedName name="QB_FORMULA_25" localSheetId="0" hidden="1">Sheet1!$AB$469,Sheet1!$AB$471,Sheet1!$AB$472,Sheet1!$Z$473,Sheet1!$AB$473,Sheet1!$AB$476,Sheet1!$AB$478,Sheet1!$AB$480,Sheet1!$AB$483,Sheet1!$AB$485,Sheet1!$AB$487,Sheet1!$AB$489,Sheet1!$AB$491,Sheet1!$AB$493,Sheet1!$AB$495,Sheet1!$AB$497</definedName>
    <definedName name="QB_FORMULA_26" localSheetId="0" hidden="1">Sheet1!$AB$499,Sheet1!$AB$501,Sheet1!$AB$503,Sheet1!$AB$505,Sheet1!$AB$507,Sheet1!$AB$509,Sheet1!$AB$511,Sheet1!$AB$512,Sheet1!$AB$516,Sheet1!$Z$519,Sheet1!$AB$519,Sheet1!$Z$520,Sheet1!$AB$520</definedName>
    <definedName name="QB_FORMULA_3" localSheetId="0" hidden="1">Sheet1!$AB$55,Sheet1!$AB$56,Sheet1!$AB$57,Sheet1!$AB$58,Sheet1!$AB$59,Sheet1!$AB$60,Sheet1!$AB$61,Sheet1!$AB$62,Sheet1!$AB$63,Sheet1!$AB$64,Sheet1!$AB$65,Sheet1!$AB$66,Sheet1!$AB$67,Sheet1!$AB$68,Sheet1!$AB$69,Sheet1!$AB$70</definedName>
    <definedName name="QB_FORMULA_4" localSheetId="0" hidden="1">Sheet1!$AB$71,Sheet1!$Z$72,Sheet1!$AB$72,Sheet1!$AB$74,Sheet1!$AB$75,Sheet1!$AB$76,Sheet1!$AB$77,Sheet1!$AB$78,Sheet1!$AB$79,Sheet1!$AB$80,Sheet1!$Z$81,Sheet1!$AB$81,Sheet1!$AB$83,Sheet1!$AB$85,Sheet1!$AB$87,Sheet1!$AB$89</definedName>
    <definedName name="QB_FORMULA_5" localSheetId="0" hidden="1">Sheet1!$AB$91,Sheet1!$Z$92,Sheet1!$AB$92,Sheet1!$AB$94,Sheet1!$AB$96,Sheet1!$AB$98,Sheet1!$AB$100,Sheet1!$Z$101,Sheet1!$AB$101,Sheet1!$AB$104,Sheet1!$Z$105,Sheet1!$AB$105,Sheet1!$AB$107,Sheet1!$AB$109,Sheet1!$AB$110,Sheet1!$AB$111</definedName>
    <definedName name="QB_FORMULA_6" localSheetId="0" hidden="1">Sheet1!$Z$112,Sheet1!$AB$112,Sheet1!$AB$114,Sheet1!$AB$116,Sheet1!$Z$117,Sheet1!$AB$117,Sheet1!$AB$120,Sheet1!$AB$122,Sheet1!$AB$124,Sheet1!$AB$126,Sheet1!$AB$128,Sheet1!$AB$130,Sheet1!$AB$132,Sheet1!$AB$134,Sheet1!$AB$136,Sheet1!$AB$137</definedName>
    <definedName name="QB_FORMULA_7" localSheetId="0" hidden="1">Sheet1!$AB$138,Sheet1!$AB$139,Sheet1!$Z$140,Sheet1!$AB$140,Sheet1!$Z$141,Sheet1!$AB$141,Sheet1!$Z$142,Sheet1!$AB$142,Sheet1!$AB$145,Sheet1!$AB$147,Sheet1!$AB$149,Sheet1!$AB$151,Sheet1!$AB$153,Sheet1!$AB$155,Sheet1!$AB$157,Sheet1!$AB$159</definedName>
    <definedName name="QB_FORMULA_8" localSheetId="0" hidden="1">Sheet1!$AB$161,Sheet1!$AB$163,Sheet1!$AB$165,Sheet1!$AB$167,Sheet1!$AB$169,Sheet1!$AB$170,Sheet1!$AB$173,Sheet1!$AB$174,Sheet1!$Z$175,Sheet1!$AB$175,Sheet1!$AB$181,Sheet1!$AB$182,Sheet1!$AB$183,Sheet1!$AB$184,Sheet1!$AB$185,Sheet1!$AB$186</definedName>
    <definedName name="QB_FORMULA_9" localSheetId="0" hidden="1">Sheet1!$AB$187,Sheet1!$AB$188,Sheet1!$AB$189,Sheet1!$AB$190,Sheet1!$AB$191,Sheet1!$AB$192,Sheet1!$AB$193,Sheet1!$AB$194,Sheet1!$AB$195,Sheet1!$AB$196,Sheet1!$AB$197,Sheet1!$AB$198,Sheet1!$AB$199,Sheet1!$AB$200,Sheet1!$AB$201,Sheet1!$AB$202</definedName>
    <definedName name="QB_ROW_1" localSheetId="0" hidden="1">Sheet1!$A$2</definedName>
    <definedName name="QB_ROW_100040" localSheetId="0" hidden="1">Sheet1!$E$86</definedName>
    <definedName name="QB_ROW_10031" localSheetId="0" hidden="1">Sheet1!$D$179</definedName>
    <definedName name="QB_ROW_100340" localSheetId="0" hidden="1">Sheet1!$E$87</definedName>
    <definedName name="QB_ROW_10050" localSheetId="0" hidden="1">Sheet1!$F$352</definedName>
    <definedName name="QB_ROW_101030" localSheetId="0" hidden="1">Sheet1!$D$103</definedName>
    <definedName name="QB_ROW_1011" localSheetId="0" hidden="1">Sheet1!$B$3</definedName>
    <definedName name="QB_ROW_101330" localSheetId="0" hidden="1">Sheet1!$D$105</definedName>
    <definedName name="QB_ROW_1020" localSheetId="0" hidden="1">Sheet1!$C$513</definedName>
    <definedName name="QB_ROW_10331" localSheetId="0" hidden="1">Sheet1!$D$235</definedName>
    <definedName name="QB_ROW_10350" localSheetId="0" hidden="1">Sheet1!$F$353</definedName>
    <definedName name="QB_ROW_110020" localSheetId="0" hidden="1">Sheet1!$C$158</definedName>
    <definedName name="QB_ROW_11031" localSheetId="0" hidden="1">Sheet1!$D$236</definedName>
    <definedName name="QB_ROW_110320" localSheetId="0" hidden="1">Sheet1!$C$159</definedName>
    <definedName name="QB_ROW_11050" localSheetId="0" hidden="1">Sheet1!$F$354</definedName>
    <definedName name="QB_ROW_11060" localSheetId="0" hidden="1">Sheet1!$G$379</definedName>
    <definedName name="QB_ROW_11331" localSheetId="0" hidden="1">Sheet1!$D$266</definedName>
    <definedName name="QB_ROW_11350" localSheetId="0" hidden="1">Sheet1!$F$381</definedName>
    <definedName name="QB_ROW_11360" localSheetId="0" hidden="1">Sheet1!$G$380</definedName>
    <definedName name="QB_ROW_117020" localSheetId="0" hidden="1">Sheet1!$C$144</definedName>
    <definedName name="QB_ROW_117320" localSheetId="0" hidden="1">Sheet1!$C$145</definedName>
    <definedName name="QB_ROW_118020" localSheetId="0" hidden="1">Sheet1!$C$164</definedName>
    <definedName name="QB_ROW_118320" localSheetId="0" hidden="1">Sheet1!$C$165</definedName>
    <definedName name="QB_ROW_119020" localSheetId="0" hidden="1">Sheet1!$C$162</definedName>
    <definedName name="QB_ROW_119320" localSheetId="0" hidden="1">Sheet1!$C$163</definedName>
    <definedName name="QB_ROW_12031" localSheetId="0" hidden="1">Sheet1!$D$267</definedName>
    <definedName name="QB_ROW_12060" localSheetId="0" hidden="1">Sheet1!$G$355</definedName>
    <definedName name="QB_ROW_12331" localSheetId="0" hidden="1">Sheet1!$D$459</definedName>
    <definedName name="QB_ROW_12360" localSheetId="0" hidden="1">Sheet1!$G$366</definedName>
    <definedName name="QB_ROW_127020" localSheetId="0" hidden="1">Sheet1!$C$168</definedName>
    <definedName name="QB_ROW_127320" localSheetId="0" hidden="1">Sheet1!$C$169</definedName>
    <definedName name="QB_ROW_129020" localSheetId="0" hidden="1">Sheet1!$C$515</definedName>
    <definedName name="QB_ROW_129320" localSheetId="0" hidden="1">Sheet1!$C$516</definedName>
    <definedName name="QB_ROW_13021" localSheetId="0" hidden="1">Sheet1!$C$461</definedName>
    <definedName name="QB_ROW_13060" localSheetId="0" hidden="1">Sheet1!$G$367</definedName>
    <definedName name="QB_ROW_1311" localSheetId="0" hidden="1">Sheet1!$B$142</definedName>
    <definedName name="QB_ROW_1320" localSheetId="0" hidden="1">Sheet1!$C$514</definedName>
    <definedName name="QB_ROW_13321" localSheetId="0" hidden="1">Sheet1!$C$472</definedName>
    <definedName name="QB_ROW_13360" localSheetId="0" hidden="1">Sheet1!$G$378</definedName>
    <definedName name="QB_ROW_14011" localSheetId="0" hidden="1">Sheet1!$B$474</definedName>
    <definedName name="QB_ROW_14050" localSheetId="0" hidden="1">Sheet1!$F$394</definedName>
    <definedName name="QB_ROW_142030" localSheetId="0" hidden="1">Sheet1!$D$127</definedName>
    <definedName name="QB_ROW_142330" localSheetId="0" hidden="1">Sheet1!$D$128</definedName>
    <definedName name="QB_ROW_14311" localSheetId="0" hidden="1">Sheet1!$B$519</definedName>
    <definedName name="QB_ROW_14350" localSheetId="0" hidden="1">Sheet1!$F$404</definedName>
    <definedName name="QB_ROW_148030" localSheetId="0" hidden="1">Sheet1!$D$5</definedName>
    <definedName name="QB_ROW_148040" localSheetId="0" hidden="1">Sheet1!$E$90</definedName>
    <definedName name="QB_ROW_148330" localSheetId="0" hidden="1">Sheet1!$D$92</definedName>
    <definedName name="QB_ROW_148340" localSheetId="0" hidden="1">Sheet1!$E$91</definedName>
    <definedName name="QB_ROW_15050" localSheetId="0" hidden="1">Sheet1!$F$382</definedName>
    <definedName name="QB_ROW_151030" localSheetId="0" hidden="1">Sheet1!$D$135</definedName>
    <definedName name="QB_ROW_151330" localSheetId="0" hidden="1">Sheet1!$D$140</definedName>
    <definedName name="QB_ROW_15350" localSheetId="0" hidden="1">Sheet1!$F$393</definedName>
    <definedName name="QB_ROW_169040" localSheetId="0" hidden="1">Sheet1!$E$180</definedName>
    <definedName name="QB_ROW_169340" localSheetId="0" hidden="1">Sheet1!$E$234</definedName>
    <definedName name="QB_ROW_17021" localSheetId="0" hidden="1">Sheet1!$C$517</definedName>
    <definedName name="QB_ROW_17050" localSheetId="0" hidden="1">Sheet1!$F$320</definedName>
    <definedName name="QB_ROW_171020" localSheetId="0" hidden="1">Sheet1!$C$150</definedName>
    <definedName name="QB_ROW_171320" localSheetId="0" hidden="1">Sheet1!$C$151</definedName>
    <definedName name="QB_ROW_172030" localSheetId="0" hidden="1">Sheet1!$D$470</definedName>
    <definedName name="QB_ROW_172330" localSheetId="0" hidden="1">Sheet1!$D$471</definedName>
    <definedName name="QB_ROW_17321" localSheetId="0" hidden="1">Sheet1!$C$518</definedName>
    <definedName name="QB_ROW_17350" localSheetId="0" hidden="1">Sheet1!$F$331</definedName>
    <definedName name="QB_ROW_174030" localSheetId="0" hidden="1">Sheet1!$D$502</definedName>
    <definedName name="QB_ROW_174330" localSheetId="0" hidden="1">Sheet1!$D$503</definedName>
    <definedName name="QB_ROW_175030" localSheetId="0" hidden="1">Sheet1!$D$97</definedName>
    <definedName name="QB_ROW_175330" localSheetId="0" hidden="1">Sheet1!$D$98</definedName>
    <definedName name="QB_ROW_176030" localSheetId="0" hidden="1">Sheet1!$D$466</definedName>
    <definedName name="QB_ROW_176330" localSheetId="0" hidden="1">Sheet1!$D$467</definedName>
    <definedName name="QB_ROW_18020" localSheetId="0" hidden="1">Sheet1!$C$160</definedName>
    <definedName name="QB_ROW_18320" localSheetId="0" hidden="1">Sheet1!$C$161</definedName>
    <definedName name="QB_ROW_187020" localSheetId="0" hidden="1">Sheet1!$C$481</definedName>
    <definedName name="QB_ROW_187030" localSheetId="0" hidden="1">Sheet1!$D$510</definedName>
    <definedName name="QB_ROW_187320" localSheetId="0" hidden="1">Sheet1!$C$512</definedName>
    <definedName name="QB_ROW_187330" localSheetId="0" hidden="1">Sheet1!$D$511</definedName>
    <definedName name="QB_ROW_193020" localSheetId="0" hidden="1">Sheet1!$C$475</definedName>
    <definedName name="QB_ROW_193320" localSheetId="0" hidden="1">Sheet1!$C$476</definedName>
    <definedName name="QB_ROW_2021" localSheetId="0" hidden="1">Sheet1!$C$4</definedName>
    <definedName name="QB_ROW_2040" localSheetId="0" hidden="1">Sheet1!$E$20</definedName>
    <definedName name="QB_ROW_205040" localSheetId="0" hidden="1">Sheet1!$E$272</definedName>
    <definedName name="QB_ROW_205340" localSheetId="0" hidden="1">Sheet1!$E$273</definedName>
    <definedName name="QB_ROW_216030" localSheetId="0" hidden="1">Sheet1!$D$95</definedName>
    <definedName name="QB_ROW_216330" localSheetId="0" hidden="1">Sheet1!$D$96</definedName>
    <definedName name="QB_ROW_224040" localSheetId="0" hidden="1">Sheet1!$E$84</definedName>
    <definedName name="QB_ROW_224340" localSheetId="0" hidden="1">Sheet1!$E$85</definedName>
    <definedName name="QB_ROW_229050" localSheetId="0" hidden="1">Sheet1!$F$442</definedName>
    <definedName name="QB_ROW_229350" localSheetId="0" hidden="1">Sheet1!$F$443</definedName>
    <definedName name="QB_ROW_2321" localSheetId="0" hidden="1">Sheet1!$C$101</definedName>
    <definedName name="QB_ROW_2340" localSheetId="0" hidden="1">Sheet1!$E$72</definedName>
    <definedName name="QB_ROW_237030" localSheetId="0" hidden="1">Sheet1!$D$113</definedName>
    <definedName name="QB_ROW_237330" localSheetId="0" hidden="1">Sheet1!$D$114</definedName>
    <definedName name="QB_ROW_242040" localSheetId="0" hidden="1">Sheet1!$E$270</definedName>
    <definedName name="QB_ROW_242340" localSheetId="0" hidden="1">Sheet1!$E$271</definedName>
    <definedName name="QB_ROW_243040" localSheetId="0" hidden="1">Sheet1!$E$274</definedName>
    <definedName name="QB_ROW_243340" localSheetId="0" hidden="1">Sheet1!$E$275</definedName>
    <definedName name="QB_ROW_244030" localSheetId="0" hidden="1">Sheet1!$D$504</definedName>
    <definedName name="QB_ROW_244330" localSheetId="0" hidden="1">Sheet1!$D$505</definedName>
    <definedName name="QB_ROW_245040" localSheetId="0" hidden="1">Sheet1!$E$292</definedName>
    <definedName name="QB_ROW_245340" localSheetId="0" hidden="1">Sheet1!$E$293</definedName>
    <definedName name="QB_ROW_246030" localSheetId="0" hidden="1">Sheet1!$D$496</definedName>
    <definedName name="QB_ROW_246330" localSheetId="0" hidden="1">Sheet1!$D$497</definedName>
    <definedName name="QB_ROW_247030" localSheetId="0" hidden="1">Sheet1!$D$93</definedName>
    <definedName name="QB_ROW_247330" localSheetId="0" hidden="1">Sheet1!$D$94</definedName>
    <definedName name="QB_ROW_248030" localSheetId="0" hidden="1">Sheet1!$D$129</definedName>
    <definedName name="QB_ROW_248330" localSheetId="0" hidden="1">Sheet1!$D$130</definedName>
    <definedName name="QB_ROW_249020" localSheetId="0" hidden="1">Sheet1!$C$479</definedName>
    <definedName name="QB_ROW_249320" localSheetId="0" hidden="1">Sheet1!$C$480</definedName>
    <definedName name="QB_ROW_250020" localSheetId="0" hidden="1">Sheet1!$C$152</definedName>
    <definedName name="QB_ROW_250320" localSheetId="0" hidden="1">Sheet1!$C$153</definedName>
    <definedName name="QB_ROW_251020" localSheetId="0" hidden="1">Sheet1!$C$146</definedName>
    <definedName name="QB_ROW_251320" localSheetId="0" hidden="1">Sheet1!$C$147</definedName>
    <definedName name="QB_ROW_252030" localSheetId="0" hidden="1">Sheet1!$D$123</definedName>
    <definedName name="QB_ROW_252330" localSheetId="0" hidden="1">Sheet1!$D$124</definedName>
    <definedName name="QB_ROW_253030" localSheetId="0" hidden="1">Sheet1!$D$125</definedName>
    <definedName name="QB_ROW_253330" localSheetId="0" hidden="1">Sheet1!$D$126</definedName>
    <definedName name="QB_ROW_254030" localSheetId="0" hidden="1">Sheet1!$D$468</definedName>
    <definedName name="QB_ROW_254330" localSheetId="0" hidden="1">Sheet1!$D$469</definedName>
    <definedName name="QB_ROW_255030" localSheetId="0" hidden="1">Sheet1!$D$464</definedName>
    <definedName name="QB_ROW_255330" localSheetId="0" hidden="1">Sheet1!$D$465</definedName>
    <definedName name="QB_ROW_269030" localSheetId="0" hidden="1">Sheet1!$D$492</definedName>
    <definedName name="QB_ROW_269330" localSheetId="0" hidden="1">Sheet1!$D$493</definedName>
    <definedName name="QB_ROW_270020" localSheetId="0" hidden="1">Sheet1!$C$154</definedName>
    <definedName name="QB_ROW_270320" localSheetId="0" hidden="1">Sheet1!$C$155</definedName>
    <definedName name="QB_ROW_272020" localSheetId="0" hidden="1">Sheet1!$C$166</definedName>
    <definedName name="QB_ROW_272320" localSheetId="0" hidden="1">Sheet1!$C$167</definedName>
    <definedName name="QB_ROW_280040" localSheetId="0" hidden="1">Sheet1!$E$88</definedName>
    <definedName name="QB_ROW_280340" localSheetId="0" hidden="1">Sheet1!$E$89</definedName>
    <definedName name="QB_ROW_284020" localSheetId="0" hidden="1">Sheet1!$C$477</definedName>
    <definedName name="QB_ROW_284320" localSheetId="0" hidden="1">Sheet1!$C$478</definedName>
    <definedName name="QB_ROW_290020" localSheetId="0" hidden="1">Sheet1!$C$148</definedName>
    <definedName name="QB_ROW_290320" localSheetId="0" hidden="1">Sheet1!$C$149</definedName>
    <definedName name="QB_ROW_292030" localSheetId="0" hidden="1">Sheet1!$D$494</definedName>
    <definedName name="QB_ROW_292330" localSheetId="0" hidden="1">Sheet1!$D$495</definedName>
    <definedName name="QB_ROW_293030" localSheetId="0" hidden="1">Sheet1!$D$498</definedName>
    <definedName name="QB_ROW_293330" localSheetId="0" hidden="1">Sheet1!$D$499</definedName>
    <definedName name="QB_ROW_300030" localSheetId="0" hidden="1">Sheet1!$D$131</definedName>
    <definedName name="QB_ROW_300330" localSheetId="0" hidden="1">Sheet1!$D$132</definedName>
    <definedName name="QB_ROW_301" localSheetId="0" hidden="1">Sheet1!$A$175</definedName>
    <definedName name="QB_ROW_3021" localSheetId="0" hidden="1">Sheet1!$C$102</definedName>
    <definedName name="QB_ROW_313020" localSheetId="0" hidden="1">Sheet1!$C$172</definedName>
    <definedName name="QB_ROW_313320" localSheetId="0" hidden="1">Sheet1!$C$173</definedName>
    <definedName name="QB_ROW_314040" localSheetId="0" hidden="1">Sheet1!$E$290</definedName>
    <definedName name="QB_ROW_314340" localSheetId="0" hidden="1">Sheet1!$E$291</definedName>
    <definedName name="QB_ROW_315030" localSheetId="0" hidden="1">Sheet1!$D$486</definedName>
    <definedName name="QB_ROW_315330" localSheetId="0" hidden="1">Sheet1!$D$487</definedName>
    <definedName name="QB_ROW_316030" localSheetId="0" hidden="1">Sheet1!$D$488</definedName>
    <definedName name="QB_ROW_316330" localSheetId="0" hidden="1">Sheet1!$D$489</definedName>
    <definedName name="QB_ROW_325050" localSheetId="0" hidden="1">Sheet1!$F$444</definedName>
    <definedName name="QB_ROW_325350" localSheetId="0" hidden="1">Sheet1!$F$455</definedName>
    <definedName name="QB_ROW_327040" localSheetId="0" hidden="1">Sheet1!$E$437</definedName>
    <definedName name="QB_ROW_327050" localSheetId="0" hidden="1">Sheet1!$F$456</definedName>
    <definedName name="QB_ROW_327340" localSheetId="0" hidden="1">Sheet1!$E$458</definedName>
    <definedName name="QB_ROW_327350" localSheetId="0" hidden="1">Sheet1!$F$457</definedName>
    <definedName name="QB_ROW_328040" localSheetId="0" hidden="1">Sheet1!$E$294</definedName>
    <definedName name="QB_ROW_328340" localSheetId="0" hidden="1">Sheet1!$E$295</definedName>
    <definedName name="QB_ROW_330040" localSheetId="0" hidden="1">Sheet1!$E$264</definedName>
    <definedName name="QB_ROW_330340" localSheetId="0" hidden="1">Sheet1!$E$265</definedName>
    <definedName name="QB_ROW_332050" localSheetId="0" hidden="1">Sheet1!$F$440</definedName>
    <definedName name="QB_ROW_3321" localSheetId="0" hidden="1">Sheet1!$C$117</definedName>
    <definedName name="QB_ROW_332350" localSheetId="0" hidden="1">Sheet1!$F$441</definedName>
    <definedName name="QB_ROW_333050" localSheetId="0" hidden="1">Sheet1!$F$303</definedName>
    <definedName name="QB_ROW_333350" localSheetId="0" hidden="1">Sheet1!$F$304</definedName>
    <definedName name="QB_ROW_335030" localSheetId="0" hidden="1">Sheet1!$D$462</definedName>
    <definedName name="QB_ROW_335330" localSheetId="0" hidden="1">Sheet1!$D$463</definedName>
    <definedName name="QB_ROW_336030" localSheetId="0" hidden="1">Sheet1!$D$500</definedName>
    <definedName name="QB_ROW_336330" localSheetId="0" hidden="1">Sheet1!$D$501</definedName>
    <definedName name="QB_ROW_338050" localSheetId="0" hidden="1">Sheet1!$F$301</definedName>
    <definedName name="QB_ROW_338350" localSheetId="0" hidden="1">Sheet1!$F$302</definedName>
    <definedName name="QB_ROW_339040" localSheetId="0" hidden="1">Sheet1!$E$296</definedName>
    <definedName name="QB_ROW_339050" localSheetId="0" hidden="1">Sheet1!$F$305</definedName>
    <definedName name="QB_ROW_339340" localSheetId="0" hidden="1">Sheet1!$E$307</definedName>
    <definedName name="QB_ROW_339350" localSheetId="0" hidden="1">Sheet1!$F$306</definedName>
    <definedName name="QB_ROW_347030" localSheetId="0" hidden="1">Sheet1!$D$506</definedName>
    <definedName name="QB_ROW_347330" localSheetId="0" hidden="1">Sheet1!$D$507</definedName>
    <definedName name="QB_ROW_348030" localSheetId="0" hidden="1">Sheet1!$D$490</definedName>
    <definedName name="QB_ROW_348330" localSheetId="0" hidden="1">Sheet1!$D$491</definedName>
    <definedName name="QB_ROW_349040" localSheetId="0" hidden="1">Sheet1!$E$278</definedName>
    <definedName name="QB_ROW_349340" localSheetId="0" hidden="1">Sheet1!$E$289</definedName>
    <definedName name="QB_ROW_355020" localSheetId="0" hidden="1">Sheet1!$C$156</definedName>
    <definedName name="QB_ROW_355320" localSheetId="0" hidden="1">Sheet1!$C$157</definedName>
    <definedName name="QB_ROW_364050" localSheetId="0" hidden="1">Sheet1!$F$407</definedName>
    <definedName name="QB_ROW_364350" localSheetId="0" hidden="1">Sheet1!$F$408</definedName>
    <definedName name="QB_ROW_372030" localSheetId="0" hidden="1">Sheet1!$D$115</definedName>
    <definedName name="QB_ROW_372330" localSheetId="0" hidden="1">Sheet1!$D$116</definedName>
    <definedName name="QB_ROW_373040" localSheetId="0" hidden="1">Sheet1!$E$276</definedName>
    <definedName name="QB_ROW_373340" localSheetId="0" hidden="1">Sheet1!$E$277</definedName>
    <definedName name="QB_ROW_381050" localSheetId="0" hidden="1">Sheet1!$F$405</definedName>
    <definedName name="QB_ROW_381350" localSheetId="0" hidden="1">Sheet1!$F$406</definedName>
    <definedName name="QB_ROW_389030" localSheetId="0" hidden="1">Sheet1!$D$484</definedName>
    <definedName name="QB_ROW_389330" localSheetId="0" hidden="1">Sheet1!$D$485</definedName>
    <definedName name="QB_ROW_393040" localSheetId="0" hidden="1">Sheet1!$E$260</definedName>
    <definedName name="QB_ROW_393340" localSheetId="0" hidden="1">Sheet1!$E$261</definedName>
    <definedName name="QB_ROW_395030" localSheetId="0" hidden="1">Sheet1!$D$121</definedName>
    <definedName name="QB_ROW_395330" localSheetId="0" hidden="1">Sheet1!$D$122</definedName>
    <definedName name="QB_ROW_4021" localSheetId="0" hidden="1">Sheet1!$C$118</definedName>
    <definedName name="QB_ROW_409050" localSheetId="0" hidden="1">Sheet1!$F$297</definedName>
    <definedName name="QB_ROW_409350" localSheetId="0" hidden="1">Sheet1!$F$300</definedName>
    <definedName name="QB_ROW_421050" localSheetId="0" hidden="1">Sheet1!$F$315</definedName>
    <definedName name="QB_ROW_421350" localSheetId="0" hidden="1">Sheet1!$F$319</definedName>
    <definedName name="QB_ROW_422050" localSheetId="0" hidden="1">Sheet1!$F$438</definedName>
    <definedName name="QB_ROW_422350" localSheetId="0" hidden="1">Sheet1!$F$439</definedName>
    <definedName name="QB_ROW_423030" localSheetId="0" hidden="1">Sheet1!$D$482</definedName>
    <definedName name="QB_ROW_423330" localSheetId="0" hidden="1">Sheet1!$D$483</definedName>
    <definedName name="QB_ROW_424040" localSheetId="0" hidden="1">Sheet1!$E$82</definedName>
    <definedName name="QB_ROW_424340" localSheetId="0" hidden="1">Sheet1!$E$83</definedName>
    <definedName name="QB_ROW_4321" localSheetId="0" hidden="1">Sheet1!$C$141</definedName>
    <definedName name="QB_ROW_435030" localSheetId="0" hidden="1">Sheet1!$D$508</definedName>
    <definedName name="QB_ROW_435330" localSheetId="0" hidden="1">Sheet1!$D$509</definedName>
    <definedName name="QB_ROW_442030" localSheetId="0" hidden="1">Sheet1!$D$133</definedName>
    <definedName name="QB_ROW_442330" localSheetId="0" hidden="1">Sheet1!$D$134</definedName>
    <definedName name="QB_ROW_446030" localSheetId="0" hidden="1">Sheet1!$D$108</definedName>
    <definedName name="QB_ROW_446330" localSheetId="0" hidden="1">Sheet1!$D$112</definedName>
    <definedName name="QB_ROW_460030" localSheetId="0" hidden="1">Sheet1!$D$119</definedName>
    <definedName name="QB_ROW_460330" localSheetId="0" hidden="1">Sheet1!$D$120</definedName>
    <definedName name="QB_ROW_465030" localSheetId="0" hidden="1">Sheet1!$D$106</definedName>
    <definedName name="QB_ROW_465330" localSheetId="0" hidden="1">Sheet1!$D$107</definedName>
    <definedName name="QB_ROW_474040" localSheetId="0" hidden="1">Sheet1!$E$268</definedName>
    <definedName name="QB_ROW_474340" localSheetId="0" hidden="1">Sheet1!$E$269</definedName>
    <definedName name="QB_ROW_484040" localSheetId="0" hidden="1">Sheet1!$E$258</definedName>
    <definedName name="QB_ROW_484340" localSheetId="0" hidden="1">Sheet1!$E$259</definedName>
    <definedName name="QB_ROW_492040" localSheetId="0" hidden="1">Sheet1!$E$237</definedName>
    <definedName name="QB_ROW_492340" localSheetId="0" hidden="1">Sheet1!$E$257</definedName>
    <definedName name="QB_ROW_498040" localSheetId="0" hidden="1">Sheet1!$E$6</definedName>
    <definedName name="QB_ROW_498340" localSheetId="0" hidden="1">Sheet1!$E$9</definedName>
    <definedName name="QB_ROW_499040" localSheetId="0" hidden="1">Sheet1!$E$17</definedName>
    <definedName name="QB_ROW_499340" localSheetId="0" hidden="1">Sheet1!$E$19</definedName>
    <definedName name="QB_ROW_500040" localSheetId="0" hidden="1">Sheet1!$E$14</definedName>
    <definedName name="QB_ROW_500340" localSheetId="0" hidden="1">Sheet1!$E$16</definedName>
    <definedName name="QB_ROW_501040" localSheetId="0" hidden="1">Sheet1!$E$10</definedName>
    <definedName name="QB_ROW_5011" localSheetId="0" hidden="1">Sheet1!$B$143</definedName>
    <definedName name="QB_ROW_501340" localSheetId="0" hidden="1">Sheet1!$E$13</definedName>
    <definedName name="QB_ROW_518050" localSheetId="0" hidden="1">Sheet1!$F$309</definedName>
    <definedName name="QB_ROW_518350" localSheetId="0" hidden="1">Sheet1!$F$314</definedName>
    <definedName name="QB_ROW_52040" localSheetId="0" hidden="1">Sheet1!$E$262</definedName>
    <definedName name="QB_ROW_52340" localSheetId="0" hidden="1">Sheet1!$E$263</definedName>
    <definedName name="QB_ROW_5311" localSheetId="0" hidden="1">Sheet1!$B$170</definedName>
    <definedName name="QB_ROW_60030" localSheetId="0" hidden="1">Sheet1!$D$99</definedName>
    <definedName name="QB_ROW_6011" localSheetId="0" hidden="1">Sheet1!$B$171</definedName>
    <definedName name="QB_ROW_60330" localSheetId="0" hidden="1">Sheet1!$D$100</definedName>
    <definedName name="QB_ROW_6040" localSheetId="0" hidden="1">Sheet1!$E$308</definedName>
    <definedName name="QB_ROW_6050" localSheetId="0" hidden="1">Sheet1!$F$409</definedName>
    <definedName name="QB_ROW_6311" localSheetId="0" hidden="1">Sheet1!$B$174</definedName>
    <definedName name="QB_ROW_6340" localSheetId="0" hidden="1">Sheet1!$E$436</definedName>
    <definedName name="QB_ROW_6350" localSheetId="0" hidden="1">Sheet1!$F$435</definedName>
    <definedName name="QB_ROW_7001" localSheetId="0" hidden="1">Sheet1!$A$176</definedName>
    <definedName name="QB_ROW_7050" localSheetId="0" hidden="1">Sheet1!$F$332</definedName>
    <definedName name="QB_ROW_7060" localSheetId="0" hidden="1">Sheet1!$G$349</definedName>
    <definedName name="QB_ROW_7301" localSheetId="0" hidden="1">Sheet1!$A$520</definedName>
    <definedName name="QB_ROW_7350" localSheetId="0" hidden="1">Sheet1!$F$351</definedName>
    <definedName name="QB_ROW_7360" localSheetId="0" hidden="1">Sheet1!$G$350</definedName>
    <definedName name="QB_ROW_8011" localSheetId="0" hidden="1">Sheet1!$B$177</definedName>
    <definedName name="QB_ROW_8060" localSheetId="0" hidden="1">Sheet1!$G$333</definedName>
    <definedName name="QB_ROW_8311" localSheetId="0" hidden="1">Sheet1!$B$473</definedName>
    <definedName name="QB_ROW_8360" localSheetId="0" hidden="1">Sheet1!$G$340</definedName>
    <definedName name="QB_ROW_9021" localSheetId="0" hidden="1">Sheet1!$C$178</definedName>
    <definedName name="QB_ROW_9060" localSheetId="0" hidden="1">Sheet1!$G$341</definedName>
    <definedName name="QB_ROW_93040" localSheetId="0" hidden="1">Sheet1!$E$73</definedName>
    <definedName name="QB_ROW_9321" localSheetId="0" hidden="1">Sheet1!$C$460</definedName>
    <definedName name="QB_ROW_93340" localSheetId="0" hidden="1">Sheet1!$E$81</definedName>
    <definedName name="QB_ROW_9360" localSheetId="0" hidden="1">Sheet1!$G$348</definedName>
    <definedName name="QBCANSUPPORTUPDATE" localSheetId="0">TRUE</definedName>
    <definedName name="QBCOMPANYFILENAME" localSheetId="0">"C:\Users\SherrySnyder\Downloads\NFPD - USE THIS ONE ONLY-Steph-surface 10.10.20223-9-2023 Backup Sherry.QBW"</definedName>
    <definedName name="QBENDDATE" localSheetId="0">20230831</definedName>
    <definedName name="QBHEADERSONSCREEN" localSheetId="0">FALSE</definedName>
    <definedName name="QBMETADATASIZE" localSheetId="0">7622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8</definedName>
    <definedName name="QBROWHEADERS" localSheetId="0">7</definedName>
    <definedName name="QBSTARTDATE" localSheetId="0">20230801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20" i="1" l="1"/>
  <c r="Z520" i="1"/>
  <c r="AB519" i="1"/>
  <c r="Z519" i="1"/>
  <c r="AB516" i="1"/>
  <c r="AB512" i="1"/>
  <c r="AB511" i="1"/>
  <c r="AB509" i="1"/>
  <c r="AB507" i="1"/>
  <c r="AB505" i="1"/>
  <c r="AB503" i="1"/>
  <c r="AB501" i="1"/>
  <c r="AB499" i="1"/>
  <c r="AB497" i="1"/>
  <c r="AB495" i="1"/>
  <c r="AB493" i="1"/>
  <c r="AB491" i="1"/>
  <c r="AB489" i="1"/>
  <c r="AB487" i="1"/>
  <c r="AB485" i="1"/>
  <c r="AB483" i="1"/>
  <c r="AB480" i="1"/>
  <c r="AB478" i="1"/>
  <c r="AB476" i="1"/>
  <c r="AB473" i="1"/>
  <c r="Z473" i="1"/>
  <c r="AB472" i="1"/>
  <c r="AB471" i="1"/>
  <c r="AB469" i="1"/>
  <c r="AB467" i="1"/>
  <c r="AB465" i="1"/>
  <c r="AB463" i="1"/>
  <c r="AB460" i="1"/>
  <c r="Z460" i="1"/>
  <c r="AB459" i="1"/>
  <c r="Z459" i="1"/>
  <c r="AB458" i="1"/>
  <c r="Z458" i="1"/>
  <c r="AB457" i="1"/>
  <c r="AB455" i="1"/>
  <c r="Z455" i="1"/>
  <c r="AB454" i="1"/>
  <c r="AB453" i="1"/>
  <c r="AB452" i="1"/>
  <c r="AB451" i="1"/>
  <c r="AB450" i="1"/>
  <c r="AB449" i="1"/>
  <c r="AB448" i="1"/>
  <c r="AB447" i="1"/>
  <c r="AB446" i="1"/>
  <c r="AB445" i="1"/>
  <c r="AB443" i="1"/>
  <c r="AB441" i="1"/>
  <c r="AB439" i="1"/>
  <c r="AB436" i="1"/>
  <c r="Z436" i="1"/>
  <c r="AB435" i="1"/>
  <c r="Z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8" i="1"/>
  <c r="AB406" i="1"/>
  <c r="AB404" i="1"/>
  <c r="Z404" i="1"/>
  <c r="AB403" i="1"/>
  <c r="AB402" i="1"/>
  <c r="AB401" i="1"/>
  <c r="AB400" i="1"/>
  <c r="AB399" i="1"/>
  <c r="AB398" i="1"/>
  <c r="AB397" i="1"/>
  <c r="AB396" i="1"/>
  <c r="AB395" i="1"/>
  <c r="AB393" i="1"/>
  <c r="Z393" i="1"/>
  <c r="AB392" i="1"/>
  <c r="AB391" i="1"/>
  <c r="AB390" i="1"/>
  <c r="AB389" i="1"/>
  <c r="AB388" i="1"/>
  <c r="AB387" i="1"/>
  <c r="AB386" i="1"/>
  <c r="AB385" i="1"/>
  <c r="AB384" i="1"/>
  <c r="AB383" i="1"/>
  <c r="AB381" i="1"/>
  <c r="Z381" i="1"/>
  <c r="AB380" i="1"/>
  <c r="AB378" i="1"/>
  <c r="Z378" i="1"/>
  <c r="AB377" i="1"/>
  <c r="AB376" i="1"/>
  <c r="AB375" i="1"/>
  <c r="AB374" i="1"/>
  <c r="AB373" i="1"/>
  <c r="AB372" i="1"/>
  <c r="AB371" i="1"/>
  <c r="AB370" i="1"/>
  <c r="AB369" i="1"/>
  <c r="AB368" i="1"/>
  <c r="AB366" i="1"/>
  <c r="Z366" i="1"/>
  <c r="AB365" i="1"/>
  <c r="AB364" i="1"/>
  <c r="AB363" i="1"/>
  <c r="AB362" i="1"/>
  <c r="AB361" i="1"/>
  <c r="AB360" i="1"/>
  <c r="AB359" i="1"/>
  <c r="AB358" i="1"/>
  <c r="AB357" i="1"/>
  <c r="AB356" i="1"/>
  <c r="AB353" i="1"/>
  <c r="AB351" i="1"/>
  <c r="Z351" i="1"/>
  <c r="AB350" i="1"/>
  <c r="AB348" i="1"/>
  <c r="Z348" i="1"/>
  <c r="AB347" i="1"/>
  <c r="AB346" i="1"/>
  <c r="AB345" i="1"/>
  <c r="AB344" i="1"/>
  <c r="AB343" i="1"/>
  <c r="AB342" i="1"/>
  <c r="AB340" i="1"/>
  <c r="Z340" i="1"/>
  <c r="AB339" i="1"/>
  <c r="AB338" i="1"/>
  <c r="AB337" i="1"/>
  <c r="AB336" i="1"/>
  <c r="AB335" i="1"/>
  <c r="AB334" i="1"/>
  <c r="AB331" i="1"/>
  <c r="Z331" i="1"/>
  <c r="AB330" i="1"/>
  <c r="AB329" i="1"/>
  <c r="AB328" i="1"/>
  <c r="AB327" i="1"/>
  <c r="AB326" i="1"/>
  <c r="AB325" i="1"/>
  <c r="AB324" i="1"/>
  <c r="AB323" i="1"/>
  <c r="AB322" i="1"/>
  <c r="AB321" i="1"/>
  <c r="AB319" i="1"/>
  <c r="Z319" i="1"/>
  <c r="AB318" i="1"/>
  <c r="AB317" i="1"/>
  <c r="AB316" i="1"/>
  <c r="AB314" i="1"/>
  <c r="Z314" i="1"/>
  <c r="AB313" i="1"/>
  <c r="AB312" i="1"/>
  <c r="AB311" i="1"/>
  <c r="AB310" i="1"/>
  <c r="AB307" i="1"/>
  <c r="Z307" i="1"/>
  <c r="AB306" i="1"/>
  <c r="AB304" i="1"/>
  <c r="AB302" i="1"/>
  <c r="AB300" i="1"/>
  <c r="Z300" i="1"/>
  <c r="AB299" i="1"/>
  <c r="AB298" i="1"/>
  <c r="AB295" i="1"/>
  <c r="AB293" i="1"/>
  <c r="AB291" i="1"/>
  <c r="AB289" i="1"/>
  <c r="Z289" i="1"/>
  <c r="AB288" i="1"/>
  <c r="AB287" i="1"/>
  <c r="AB286" i="1"/>
  <c r="AB285" i="1"/>
  <c r="AB284" i="1"/>
  <c r="AB283" i="1"/>
  <c r="AB282" i="1"/>
  <c r="AB281" i="1"/>
  <c r="AB280" i="1"/>
  <c r="AB279" i="1"/>
  <c r="AB277" i="1"/>
  <c r="AB275" i="1"/>
  <c r="AB273" i="1"/>
  <c r="AB271" i="1"/>
  <c r="AB269" i="1"/>
  <c r="AB266" i="1"/>
  <c r="Z266" i="1"/>
  <c r="AB265" i="1"/>
  <c r="AB263" i="1"/>
  <c r="AB261" i="1"/>
  <c r="AB259" i="1"/>
  <c r="AB257" i="1"/>
  <c r="Z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5" i="1"/>
  <c r="Z235" i="1"/>
  <c r="AB234" i="1"/>
  <c r="Z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75" i="1"/>
  <c r="Z175" i="1"/>
  <c r="AB174" i="1"/>
  <c r="AB173" i="1"/>
  <c r="AB170" i="1"/>
  <c r="AB169" i="1"/>
  <c r="AB167" i="1"/>
  <c r="AB165" i="1"/>
  <c r="AB163" i="1"/>
  <c r="AB161" i="1"/>
  <c r="AB159" i="1"/>
  <c r="AB157" i="1"/>
  <c r="AB155" i="1"/>
  <c r="AB153" i="1"/>
  <c r="AB151" i="1"/>
  <c r="AB149" i="1"/>
  <c r="AB147" i="1"/>
  <c r="AB145" i="1"/>
  <c r="AB142" i="1"/>
  <c r="Z142" i="1"/>
  <c r="AB141" i="1"/>
  <c r="Z141" i="1"/>
  <c r="AB140" i="1"/>
  <c r="Z140" i="1"/>
  <c r="AB139" i="1"/>
  <c r="AB138" i="1"/>
  <c r="AB137" i="1"/>
  <c r="AB136" i="1"/>
  <c r="AB134" i="1"/>
  <c r="AB132" i="1"/>
  <c r="AB130" i="1"/>
  <c r="AB128" i="1"/>
  <c r="AB126" i="1"/>
  <c r="AB124" i="1"/>
  <c r="AB122" i="1"/>
  <c r="AB120" i="1"/>
  <c r="AB117" i="1"/>
  <c r="Z117" i="1"/>
  <c r="AB116" i="1"/>
  <c r="AB114" i="1"/>
  <c r="AB112" i="1"/>
  <c r="Z112" i="1"/>
  <c r="AB111" i="1"/>
  <c r="AB110" i="1"/>
  <c r="AB109" i="1"/>
  <c r="AB107" i="1"/>
  <c r="AB105" i="1"/>
  <c r="Z105" i="1"/>
  <c r="AB104" i="1"/>
  <c r="AB101" i="1"/>
  <c r="Z101" i="1"/>
  <c r="AB100" i="1"/>
  <c r="AB98" i="1"/>
  <c r="AB96" i="1"/>
  <c r="AB94" i="1"/>
  <c r="AB92" i="1"/>
  <c r="Z92" i="1"/>
  <c r="AB91" i="1"/>
  <c r="AB89" i="1"/>
  <c r="AB87" i="1"/>
  <c r="AB85" i="1"/>
  <c r="AB83" i="1"/>
  <c r="AB81" i="1"/>
  <c r="Z81" i="1"/>
  <c r="AB80" i="1"/>
  <c r="AB79" i="1"/>
  <c r="AB78" i="1"/>
  <c r="AB77" i="1"/>
  <c r="AB76" i="1"/>
  <c r="AB75" i="1"/>
  <c r="AB74" i="1"/>
  <c r="AB72" i="1"/>
  <c r="Z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19" i="1"/>
  <c r="Z19" i="1"/>
  <c r="AB18" i="1"/>
  <c r="AB16" i="1"/>
  <c r="Z16" i="1"/>
  <c r="AB15" i="1"/>
  <c r="AB13" i="1"/>
  <c r="Z13" i="1"/>
  <c r="AB12" i="1"/>
  <c r="AB11" i="1"/>
  <c r="AB9" i="1"/>
  <c r="Z9" i="1"/>
  <c r="AB8" i="1"/>
  <c r="AB7" i="1"/>
</calcChain>
</file>

<file path=xl/sharedStrings.xml><?xml version="1.0" encoding="utf-8"?>
<sst xmlns="http://schemas.openxmlformats.org/spreadsheetml/2006/main" count="1600" uniqueCount="425">
  <si>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</si>
  <si>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</si>
  <si>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</si>
  <si>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</si>
  <si>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</si>
  <si>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</si>
  <si>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</si>
  <si>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</si>
  <si>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</si>
  <si>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</si>
  <si>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ASSETS</t>
  </si>
  <si>
    <t>Current Assets</t>
  </si>
  <si>
    <t>Checking/Savings</t>
  </si>
  <si>
    <t>1000 · Bank Accounts</t>
  </si>
  <si>
    <t>1025 · Colotrust - Gen Op Fund</t>
  </si>
  <si>
    <t>Ö</t>
  </si>
  <si>
    <t>Total 1025 · Colotrust - Gen Op Fund</t>
  </si>
  <si>
    <t>1028 · Colotrust - Reserve Fund</t>
  </si>
  <si>
    <t>Total 1028 · Colotrust - Reserve Fund</t>
  </si>
  <si>
    <t>1027 · Colotrust - Apparatus Fund</t>
  </si>
  <si>
    <t>Total 1027 · Colotrust - Apparatus Fund</t>
  </si>
  <si>
    <t>1026 · Colotrust - Pension Fund</t>
  </si>
  <si>
    <t>Total 1026 · Colotrust - Pension Fund</t>
  </si>
  <si>
    <t>1010 · Checking-7493</t>
  </si>
  <si>
    <t>Total 1010 · Checking-7493</t>
  </si>
  <si>
    <t>1015 · Savings/Regular-4453</t>
  </si>
  <si>
    <t>Total 1015 · Savings/Regular-4453</t>
  </si>
  <si>
    <t>1020 · Capital Reserve</t>
  </si>
  <si>
    <t>Total 1020 · Capital Reserve</t>
  </si>
  <si>
    <t>Bond Repay-3304</t>
  </si>
  <si>
    <t>Total Bond Repay-3304</t>
  </si>
  <si>
    <t>Construction Checking</t>
  </si>
  <si>
    <t>Total Construction Checking</t>
  </si>
  <si>
    <t>Fire Works</t>
  </si>
  <si>
    <t>Total Fire Works</t>
  </si>
  <si>
    <t>1000 · Bank Accounts - Other</t>
  </si>
  <si>
    <t>Total 1000 · Bank Accounts - Other</t>
  </si>
  <si>
    <t>Total 1000 · Bank Accounts</t>
  </si>
  <si>
    <t>Key Account</t>
  </si>
  <si>
    <t>Total Key Account</t>
  </si>
  <si>
    <t>Suspense</t>
  </si>
  <si>
    <t>Total Suspense</t>
  </si>
  <si>
    <t>Water Supply Escrow</t>
  </si>
  <si>
    <t>Total Water Supply Escrow</t>
  </si>
  <si>
    <t>Wells Fargo</t>
  </si>
  <si>
    <t>Total Wells Fargo</t>
  </si>
  <si>
    <t>Total Checking/Savings</t>
  </si>
  <si>
    <t>Accounts Receivable</t>
  </si>
  <si>
    <t>1100 · Accounts Receivable</t>
  </si>
  <si>
    <t>Total 1100 · Accounts Receivable</t>
  </si>
  <si>
    <t>1110 · Wildland Fire Billing</t>
  </si>
  <si>
    <t>Total 1110 · Wildland Fire Billing</t>
  </si>
  <si>
    <t>1115 · Accts Receivable Inspection</t>
  </si>
  <si>
    <t>Total 1115 · Accts Receivable Inspection</t>
  </si>
  <si>
    <t>1120 · Property Tax Receivable</t>
  </si>
  <si>
    <t>Total 1120 · Property Tax Receivable</t>
  </si>
  <si>
    <t>Bond Property Tax Receivable</t>
  </si>
  <si>
    <t>Total Bond Property Tax Receivable</t>
  </si>
  <si>
    <t>Total Accounts Receivable</t>
  </si>
  <si>
    <t>Other Current Assets</t>
  </si>
  <si>
    <t>Future Amt Wildland</t>
  </si>
  <si>
    <t>Total Future Amt Wildland</t>
  </si>
  <si>
    <t>Inventory Asset</t>
  </si>
  <si>
    <t>Total Inventory Asset</t>
  </si>
  <si>
    <t>1250 · Amt Available to Retire LT Debt</t>
  </si>
  <si>
    <t>Total 1250 · Amt Available to Retire LT Debt</t>
  </si>
  <si>
    <t>1260 · Amt to be Provided for LT Debt</t>
  </si>
  <si>
    <t>Total 1260 · Amt to be Provided for LT Debt</t>
  </si>
  <si>
    <t>Car Command</t>
  </si>
  <si>
    <t>Total Car Command</t>
  </si>
  <si>
    <t>Due from Other Funds</t>
  </si>
  <si>
    <t>Total Due from Other Funds</t>
  </si>
  <si>
    <t>1400 · Prepaid-Deposit</t>
  </si>
  <si>
    <t>Total 1400 · Prepaid-Deposit</t>
  </si>
  <si>
    <t>Payroll Asset</t>
  </si>
  <si>
    <t>Total Payroll Asset</t>
  </si>
  <si>
    <t>1499 · Undeposited Funds</t>
  </si>
  <si>
    <t>Total 1499 · Undeposited Funds</t>
  </si>
  <si>
    <t>Total Other Current Assets</t>
  </si>
  <si>
    <t>Total Current Assets</t>
  </si>
  <si>
    <t>Fixed Assets</t>
  </si>
  <si>
    <t>Buildings</t>
  </si>
  <si>
    <t>Total Buildings</t>
  </si>
  <si>
    <t>Bunker Gear</t>
  </si>
  <si>
    <t>Total Bunker Gear</t>
  </si>
  <si>
    <t>Cisterns</t>
  </si>
  <si>
    <t>Total Cisterns</t>
  </si>
  <si>
    <t>Communications Equipment</t>
  </si>
  <si>
    <t>Total Communications Equipment</t>
  </si>
  <si>
    <t>Construction in Progress</t>
  </si>
  <si>
    <t>Total Construction in Progress</t>
  </si>
  <si>
    <t>Equipment-Buildings</t>
  </si>
  <si>
    <t>Total Equipment-Buildings</t>
  </si>
  <si>
    <t>Land</t>
  </si>
  <si>
    <t>Total Land</t>
  </si>
  <si>
    <t>Loan-Darley</t>
  </si>
  <si>
    <t>Total Loan-Darley</t>
  </si>
  <si>
    <t>Medical Equipment</t>
  </si>
  <si>
    <t>Total Medical Equipment</t>
  </si>
  <si>
    <t>Office Equipment</t>
  </si>
  <si>
    <t>Total Office Equipment</t>
  </si>
  <si>
    <t>Vehicles</t>
  </si>
  <si>
    <t>Total Vehicles</t>
  </si>
  <si>
    <t>Accumulated Depreciation</t>
  </si>
  <si>
    <t>Total Accumulated Depreciation</t>
  </si>
  <si>
    <t>Investment Gen Fixed Assest</t>
  </si>
  <si>
    <t>Total Investment Gen Fixed Assest</t>
  </si>
  <si>
    <t>Total Fixed Assets</t>
  </si>
  <si>
    <t>Other Assets</t>
  </si>
  <si>
    <t>Due to General Fund From Bond</t>
  </si>
  <si>
    <t>Total Due to General Fund From Bond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</si>
  <si>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</si>
  <si>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</si>
  <si>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</si>
  <si>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</si>
  <si>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</si>
  <si>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</si>
  <si>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</si>
  <si>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2000 · Accounts Payable</t>
  </si>
  <si>
    <t>Total Accounts Payable</t>
  </si>
  <si>
    <t>Credit Cards</t>
  </si>
  <si>
    <t>Citywide</t>
  </si>
  <si>
    <t>Total Citywide</t>
  </si>
  <si>
    <t>Citicard - Iain</t>
  </si>
  <si>
    <t>Total Citicard - Iain</t>
  </si>
  <si>
    <t>Citibank - Dirr</t>
  </si>
  <si>
    <t>Total Citibank - Dirr</t>
  </si>
  <si>
    <t>American Express</t>
  </si>
  <si>
    <t>Total American Express</t>
  </si>
  <si>
    <t>LOWES</t>
  </si>
  <si>
    <t>Total LOWES</t>
  </si>
  <si>
    <t>Total Credit Cards</t>
  </si>
  <si>
    <t>Other Current Liabilities</t>
  </si>
  <si>
    <t>WildFire Payable</t>
  </si>
  <si>
    <t>Total WildFire Payable</t>
  </si>
  <si>
    <t>Accrued Liabilities</t>
  </si>
  <si>
    <t>Total Accrued Liabilities</t>
  </si>
  <si>
    <t>Bond Account</t>
  </si>
  <si>
    <t>Total Bond Account</t>
  </si>
  <si>
    <t>Deferred Property Taxes</t>
  </si>
  <si>
    <t>Total Deferred Property Taxes</t>
  </si>
  <si>
    <t>Deferred Bond Property Tax</t>
  </si>
  <si>
    <t>Total Deferred Bond Property Tax</t>
  </si>
  <si>
    <t>2111 · Direct Deposit Liabilities</t>
  </si>
  <si>
    <t>Total 2111 · Direct Deposit Liabilities</t>
  </si>
  <si>
    <t>Due From Bond Fund to General</t>
  </si>
  <si>
    <t>Total Due From Bond Fund to General</t>
  </si>
  <si>
    <t>Due to Other Funds</t>
  </si>
  <si>
    <t>Total Due to Other Funds</t>
  </si>
  <si>
    <t>NFPD Paid Disability</t>
  </si>
  <si>
    <t>Total NFPD Paid Disability</t>
  </si>
  <si>
    <t>Cafeteria Plan</t>
  </si>
  <si>
    <t>AFLAC</t>
  </si>
  <si>
    <t>Total AFLAC</t>
  </si>
  <si>
    <t>Dependent Care</t>
  </si>
  <si>
    <t>Total Dependent Care</t>
  </si>
  <si>
    <t>FSA</t>
  </si>
  <si>
    <t>Total FSA</t>
  </si>
  <si>
    <t>Cafeteria Plan - Other</t>
  </si>
  <si>
    <t>Total Cafeteria Plan - Other</t>
  </si>
  <si>
    <t>Total Cafeteria Plan</t>
  </si>
  <si>
    <t>2100 · Payroll Liabilities</t>
  </si>
  <si>
    <t>2106 · Supplemental Employee Life</t>
  </si>
  <si>
    <t>Total 2106 · Supplemental Employee Life</t>
  </si>
  <si>
    <t>2105 · Non Staff Health Insurance</t>
  </si>
  <si>
    <t>Total 2105 · Non Staff Health Insurance</t>
  </si>
  <si>
    <t>2110 · Federal Withholding</t>
  </si>
  <si>
    <t>Total 2110 · Federal Withholding</t>
  </si>
  <si>
    <t>2120 · FICA</t>
  </si>
  <si>
    <t>2122 · Company</t>
  </si>
  <si>
    <t>Total 2122 · Company</t>
  </si>
  <si>
    <t>2124 · Employee</t>
  </si>
  <si>
    <t>Total 2124 · Employee</t>
  </si>
  <si>
    <t>2120 · FICA - Other</t>
  </si>
  <si>
    <t>Total 2120 · FICA - Other</t>
  </si>
  <si>
    <t>Total 2120 · FICA</t>
  </si>
  <si>
    <t>2130 · FUTA</t>
  </si>
  <si>
    <t>Total 2130 · FUTA</t>
  </si>
  <si>
    <t>2140 · Medicare</t>
  </si>
  <si>
    <t>2142 · Company</t>
  </si>
  <si>
    <t>Total 2142 · Company</t>
  </si>
  <si>
    <t>2144 · Employee</t>
  </si>
  <si>
    <t>Total 2144 · Employee</t>
  </si>
  <si>
    <t>2140 · Medicare - Other</t>
  </si>
  <si>
    <t>Total 2140 · Medicare - Other</t>
  </si>
  <si>
    <t>Total 2140 · Medicare</t>
  </si>
  <si>
    <t>2150 · State Withholding</t>
  </si>
  <si>
    <t>Total 2150 · State Withholding</t>
  </si>
  <si>
    <t>2155 · SUTA</t>
  </si>
  <si>
    <t>Total 2155 · SUTA</t>
  </si>
  <si>
    <t>CO Garnishment</t>
  </si>
  <si>
    <t>Total CO Garnishment</t>
  </si>
  <si>
    <t>Disability</t>
  </si>
  <si>
    <t>Total Disability</t>
  </si>
  <si>
    <t>2100 · Payroll Liabilities - Other</t>
  </si>
  <si>
    <t>Total 2100 · Payroll Liabilities - Other</t>
  </si>
  <si>
    <t>Total 2100 · Payroll Liabilities</t>
  </si>
  <si>
    <t>2200 · Pension Contributions</t>
  </si>
  <si>
    <t>2210 · 457 Match</t>
  </si>
  <si>
    <t>Total 2210 · 457 Match</t>
  </si>
  <si>
    <t>2212 · 457 Deferred Compensation</t>
  </si>
  <si>
    <t>Total 2212 · 457 Deferred Compensation</t>
  </si>
  <si>
    <t>2214 · Pension Chief</t>
  </si>
  <si>
    <t>Total 2214 · Pension Chief</t>
  </si>
  <si>
    <t>2216 · Pension Staff</t>
  </si>
  <si>
    <t>Total 2216 · Pension Staff</t>
  </si>
  <si>
    <t>2200 · Pension Contributions - Other</t>
  </si>
  <si>
    <t>Total 2200 · Pension Contributions - Other</t>
  </si>
  <si>
    <t>Total 2200 · Pension Contributions</t>
  </si>
  <si>
    <t>Total Other Current Liabilities</t>
  </si>
  <si>
    <t>Total Current Liabilities</t>
  </si>
  <si>
    <t>Long Term Liabilities</t>
  </si>
  <si>
    <t>Accrued Sick/Vac</t>
  </si>
  <si>
    <t>Total Accrued Sick/Vac</t>
  </si>
  <si>
    <t>Bonds Payable</t>
  </si>
  <si>
    <t>Total Bonds Payable</t>
  </si>
  <si>
    <t>Cistern Escrow</t>
  </si>
  <si>
    <t>Total Cistern Escrow</t>
  </si>
  <si>
    <t>Lease Payable</t>
  </si>
  <si>
    <t>Total Lease Payable</t>
  </si>
  <si>
    <t>Wells Fargo Loan</t>
  </si>
  <si>
    <t>Total Wells Fargo Loan</t>
  </si>
  <si>
    <t>Total Long Term Liabilities</t>
  </si>
  <si>
    <t>Total Liabilities</t>
  </si>
  <si>
    <t>Equity</t>
  </si>
  <si>
    <t>3000 · Opening Bal Equity</t>
  </si>
  <si>
    <t>Total 3000 · Opening Bal Equity</t>
  </si>
  <si>
    <t>Reserved for 4th of July</t>
  </si>
  <si>
    <t>Total Reserved for 4th of July</t>
  </si>
  <si>
    <t>Reserved for Capital Projects</t>
  </si>
  <si>
    <t>Total Reserved for Capital Projects</t>
  </si>
  <si>
    <t>3100 · Reserves</t>
  </si>
  <si>
    <t>3010 · Capital Reserve</t>
  </si>
  <si>
    <t>Total 3010 · Capital Reserve</t>
  </si>
  <si>
    <t>Abatement Reserve</t>
  </si>
  <si>
    <t>Total Abatement Reserve</t>
  </si>
  <si>
    <t>CWPP Reserve</t>
  </si>
  <si>
    <t>Total CWPP Reserve</t>
  </si>
  <si>
    <t>3012 · Grant Match Reserve</t>
  </si>
  <si>
    <t>Total 3012 · Grant Match Reserve</t>
  </si>
  <si>
    <t>Reserve-Stipend</t>
  </si>
  <si>
    <t>Total Reserve-Stipend</t>
  </si>
  <si>
    <t>Reserved  Ruby Jackson Memorial</t>
  </si>
  <si>
    <t>Total Reserved  Ruby Jackson Memorial</t>
  </si>
  <si>
    <t>Reserved for Capital Project</t>
  </si>
  <si>
    <t>Total Reserved for Capital Project</t>
  </si>
  <si>
    <t>Reserved for Debt Service</t>
  </si>
  <si>
    <t>Total Reserved for Debt Service</t>
  </si>
  <si>
    <t>3014 · Reserved for Payroll/Operating</t>
  </si>
  <si>
    <t>Total 3014 · Reserved for Payroll/Operating</t>
  </si>
  <si>
    <t>3016 · Reserved for Sick/Vac</t>
  </si>
  <si>
    <t>Total 3016 · Reserved for Sick/Vac</t>
  </si>
  <si>
    <t>3018 · Reserved for Water Systems</t>
  </si>
  <si>
    <t>Total 3018 · Reserved for Water Systems</t>
  </si>
  <si>
    <t>3020 · Reserved for Tabor</t>
  </si>
  <si>
    <t>Total 3020 · Reserved for Tabor</t>
  </si>
  <si>
    <t>Reserved New Tender</t>
  </si>
  <si>
    <t>Transfer</t>
  </si>
  <si>
    <t>Deposit</t>
  </si>
  <si>
    <t>Bill Pmt -Check</t>
  </si>
  <si>
    <t>Liability Check</t>
  </si>
  <si>
    <t>Paycheck</t>
  </si>
  <si>
    <t>General Journal</t>
  </si>
  <si>
    <t>Payment</t>
  </si>
  <si>
    <t>Invoice</t>
  </si>
  <si>
    <t>Bill</t>
  </si>
  <si>
    <t>Credit Card Charge</t>
  </si>
  <si>
    <t>ACH</t>
  </si>
  <si>
    <t>14678</t>
  </si>
  <si>
    <t>14683</t>
  </si>
  <si>
    <t>14684</t>
  </si>
  <si>
    <t>14685</t>
  </si>
  <si>
    <t>14686</t>
  </si>
  <si>
    <t>14687</t>
  </si>
  <si>
    <t>14691</t>
  </si>
  <si>
    <t>14692</t>
  </si>
  <si>
    <t>14693</t>
  </si>
  <si>
    <t>14694</t>
  </si>
  <si>
    <t>E-pay</t>
  </si>
  <si>
    <t>14696</t>
  </si>
  <si>
    <t>14697</t>
  </si>
  <si>
    <t>2023-48</t>
  </si>
  <si>
    <t>2023-49</t>
  </si>
  <si>
    <t>2023-50</t>
  </si>
  <si>
    <t>2023-51</t>
  </si>
  <si>
    <t>2023-52</t>
  </si>
  <si>
    <t>2023-53</t>
  </si>
  <si>
    <t>2023-54</t>
  </si>
  <si>
    <t>2023-55</t>
  </si>
  <si>
    <t>2023-56</t>
  </si>
  <si>
    <t>FPPA Paymen</t>
  </si>
  <si>
    <t>6544454</t>
  </si>
  <si>
    <t>2023-020</t>
  </si>
  <si>
    <t>1397</t>
  </si>
  <si>
    <t>2023-021</t>
  </si>
  <si>
    <t>E6C5FC8D-0040</t>
  </si>
  <si>
    <t>08012023</t>
  </si>
  <si>
    <t>3399</t>
  </si>
  <si>
    <t>95672834-1</t>
  </si>
  <si>
    <t>0015118-0</t>
  </si>
  <si>
    <t>838453477</t>
  </si>
  <si>
    <t>136667</t>
  </si>
  <si>
    <t>21387006</t>
  </si>
  <si>
    <t>1756</t>
  </si>
  <si>
    <t>1752</t>
  </si>
  <si>
    <t>1765</t>
  </si>
  <si>
    <t>23 Fire Chief Search</t>
  </si>
  <si>
    <t>85067963</t>
  </si>
  <si>
    <t>230824</t>
  </si>
  <si>
    <t>85069248</t>
  </si>
  <si>
    <t>137821</t>
  </si>
  <si>
    <t>1924046</t>
  </si>
  <si>
    <t>95726190-1</t>
  </si>
  <si>
    <t>08312023</t>
  </si>
  <si>
    <t>Pinnacol</t>
  </si>
  <si>
    <t>Salto Coffee Works</t>
  </si>
  <si>
    <t>Boulder County</t>
  </si>
  <si>
    <t>Bound Tree</t>
  </si>
  <si>
    <t>Computer Sites</t>
  </si>
  <si>
    <t>Kinsco, LLC</t>
  </si>
  <si>
    <t>Pearcy's Landscaping LLC</t>
  </si>
  <si>
    <t>Streamline</t>
  </si>
  <si>
    <t>Choice Screening</t>
  </si>
  <si>
    <t>Cintas</t>
  </si>
  <si>
    <t>Direct TV</t>
  </si>
  <si>
    <t>General Air</t>
  </si>
  <si>
    <t>Smarter HR Solutions, LLC</t>
  </si>
  <si>
    <t>Xcel Energy</t>
  </si>
  <si>
    <t>CEBT</t>
  </si>
  <si>
    <t>Centurylink</t>
  </si>
  <si>
    <t>Ace Hardware</t>
  </si>
  <si>
    <t>B&amp;F Super Foods</t>
  </si>
  <si>
    <t>Citywide Credit Card</t>
  </si>
  <si>
    <t>Lyons Gaddis</t>
  </si>
  <si>
    <t>Town of Nederland-AP</t>
  </si>
  <si>
    <t>Martin Rafacz</t>
  </si>
  <si>
    <t>Michael Rodriguez</t>
  </si>
  <si>
    <t>Fire and Police Pension Association</t>
  </si>
  <si>
    <t>EFPTS</t>
  </si>
  <si>
    <t>Colorado Department of Revenue</t>
  </si>
  <si>
    <t>QuickBooks Payroll Service</t>
  </si>
  <si>
    <t>Biscardi, Alec</t>
  </si>
  <si>
    <t>Dennis, Brock</t>
  </si>
  <si>
    <t>Faes, Nicholas I</t>
  </si>
  <si>
    <t>Henrikson, Carl H</t>
  </si>
  <si>
    <t>Joslin, Jon A</t>
  </si>
  <si>
    <t>Moran, Cameron</t>
  </si>
  <si>
    <t>Moran, Conor D</t>
  </si>
  <si>
    <t>Schmidtmann, Charles P</t>
  </si>
  <si>
    <t>Snyder, Sherry A</t>
  </si>
  <si>
    <t>Sugarloaf Fire Protection District</t>
  </si>
  <si>
    <t>Grabau Roofing</t>
  </si>
  <si>
    <t>City of Boulder - Director of Utilities</t>
  </si>
  <si>
    <t>Murphy's Garage</t>
  </si>
  <si>
    <t>Adobe Systems</t>
  </si>
  <si>
    <t>Amazon</t>
  </si>
  <si>
    <t>Home Depot</t>
  </si>
  <si>
    <t>Microsoft</t>
  </si>
  <si>
    <t>battery Universe</t>
  </si>
  <si>
    <t>Intuit</t>
  </si>
  <si>
    <t>New Moon Bakery &amp; Cafe</t>
  </si>
  <si>
    <t>USPS</t>
  </si>
  <si>
    <t>Covered Wagon</t>
  </si>
  <si>
    <t>TMobile</t>
  </si>
  <si>
    <t>Crosscut Pizza</t>
  </si>
  <si>
    <t>Acme Tools</t>
  </si>
  <si>
    <t>Moo Print</t>
  </si>
  <si>
    <t>Vistaprint</t>
  </si>
  <si>
    <t>Meyer Fire Unniversity</t>
  </si>
  <si>
    <t>Safeway</t>
  </si>
  <si>
    <t>Perry's Shoe Shop Inc</t>
  </si>
  <si>
    <t>Worldpoint</t>
  </si>
  <si>
    <t>Funds Transfer</t>
  </si>
  <si>
    <t>Interest</t>
  </si>
  <si>
    <t>53275</t>
  </si>
  <si>
    <t>SDW5</t>
  </si>
  <si>
    <t>1347</t>
  </si>
  <si>
    <t>121</t>
  </si>
  <si>
    <t>84-1140593 QB Tracking # 825539194</t>
  </si>
  <si>
    <t>03-76800 QB Tracking # 825567194</t>
  </si>
  <si>
    <t>Created by Payroll Service on 08/27/2023</t>
  </si>
  <si>
    <t>Direct Deposit</t>
  </si>
  <si>
    <t>Balance Adjustment</t>
  </si>
  <si>
    <t>acct 121</t>
  </si>
  <si>
    <t>Auto pay</t>
  </si>
  <si>
    <t>July 2023 Credit Cards</t>
  </si>
  <si>
    <t>January</t>
  </si>
  <si>
    <t>GENERAL</t>
  </si>
  <si>
    <t>4025 · Interest Income</t>
  </si>
  <si>
    <t>-SPLIT-</t>
  </si>
  <si>
    <t>4020 · Donations</t>
  </si>
  <si>
    <t>66900 · Reconciliation Discrepancies</t>
  </si>
  <si>
    <t>49900 · Uncategorized Income</t>
  </si>
  <si>
    <t>6215 · Website</t>
  </si>
  <si>
    <t>6864 · Incentives</t>
  </si>
  <si>
    <t>6660 · Water</t>
  </si>
  <si>
    <t>6688 · Oxygen</t>
  </si>
  <si>
    <t>6734 · Clothing</t>
  </si>
  <si>
    <t>6612 · Station #1</t>
  </si>
  <si>
    <t>6130 · Workman's Compensation</t>
  </si>
  <si>
    <t>6686 · Medical Supplies</t>
  </si>
  <si>
    <t>6210 · Software</t>
  </si>
  <si>
    <t>5622 (MedTec) Ambulance</t>
  </si>
  <si>
    <t>6400 · Payroll Expenses</t>
  </si>
  <si>
    <t>6882 · Meals</t>
  </si>
  <si>
    <t>6015 · Postage and Delivery</t>
  </si>
  <si>
    <t>6868 · Membership Applicant Screening</t>
  </si>
  <si>
    <t>6018 · Printing and Reproduction</t>
  </si>
  <si>
    <t>6896 · Prevention Education</t>
  </si>
  <si>
    <t>6732 · Uniform</t>
  </si>
  <si>
    <t>6892 · Medical Training</t>
  </si>
  <si>
    <t>Total Reserved New Tender</t>
  </si>
  <si>
    <t>3022 · Wildland Fire Reserve</t>
  </si>
  <si>
    <t>Total 3022 · Wildland Fire Reserve</t>
  </si>
  <si>
    <t>3100 · Reserves - Other</t>
  </si>
  <si>
    <t>Total 3100 · Reserves - Other</t>
  </si>
  <si>
    <t>Total 3100 · Reserves</t>
  </si>
  <si>
    <t>3111 · Retained Earnings</t>
  </si>
  <si>
    <t>Total 3111 · Retained Earnings</t>
  </si>
  <si>
    <t>3030 · Unreserved Fund Balance</t>
  </si>
  <si>
    <t>Total 3030 · Unreserved Fund Balance</t>
  </si>
  <si>
    <t>Net Income</t>
  </si>
  <si>
    <t>Total 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</si>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</sst>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9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49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2" fillId="0" borderId="0" xfId="0" applyNumberFormat="1" applyFont="1" applyBorder="1"/>
    <xf numFmtId="164" fontId="3" fillId="0" borderId="4" xfId="0" applyNumberFormat="1" applyFont="1" applyBorder="1"/>
    <xf numFmtId="164" fontId="3" fillId="0" borderId="3" xfId="0" applyNumberFormat="1" applyFont="1" applyBorder="1"/>
    <xf numFmtId="164" fontId="3" fillId="0" borderId="0" xfId="0" applyNumberFormat="1" applyFont="1" applyBorder="1"/>
    <xf numFmtId="49" fontId="4" fillId="0" borderId="0" xfId="0" applyNumberFormat="1" applyFont="1"/>
    <xf numFmtId="165" fontId="4" fillId="0" borderId="0" xfId="0" applyNumberFormat="1" applyFont="1"/>
    <xf numFmtId="164" fontId="4" fillId="0" borderId="5" xfId="0" applyNumberFormat="1" applyFont="1" applyBorder="1"/>
    <xf numFmtId="0" fontId="4" fillId="0" borderId="0" xfId="0" applyFont="1"/>
    <xf numFmtId="49" fontId="5" fillId="0" borderId="0" xfId="0" applyNumberFormat="1" applyFont="1"/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/>
    <xf numFmtId="49" fontId="8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13523C0-1067-18F3-4E86-8EF1DA0E4C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E5B2-C6C6-4EB1-8FB0-0B4024E2C767}">
  <sheetPr codeName="Sheet1"/>
  <dimension ref="A1:AB521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4.5" x14ac:dyDescent="0.35"/>
  <cols>
    <col min="1" max="6" width="2.90625" style="28" customWidth="1"/>
    <col min="7" max="7" width="25.36328125" style="28" customWidth="1"/>
    <col min="8" max="9" width="2.1796875" style="28" customWidth="1"/>
    <col min="10" max="10" width="13.453125" style="28" bestFit="1" customWidth="1"/>
    <col min="11" max="11" width="2.1796875" style="28" customWidth="1"/>
    <col min="12" max="12" width="8.08984375" style="28" bestFit="1" customWidth="1"/>
    <col min="13" max="13" width="2.1796875" style="28" customWidth="1"/>
    <col min="14" max="14" width="14.08984375" style="28" bestFit="1" customWidth="1"/>
    <col min="15" max="15" width="2.1796875" style="28" customWidth="1"/>
    <col min="16" max="16" width="24.08984375" style="28" bestFit="1" customWidth="1"/>
    <col min="17" max="17" width="2.1796875" style="28" customWidth="1"/>
    <col min="18" max="18" width="27.54296875" style="28" bestFit="1" customWidth="1"/>
    <col min="19" max="19" width="2.1796875" style="28" customWidth="1"/>
    <col min="20" max="20" width="7.7265625" style="28" bestFit="1" customWidth="1"/>
    <col min="21" max="21" width="2.1796875" style="28" customWidth="1"/>
    <col min="22" max="22" width="2.81640625" style="28" bestFit="1" customWidth="1"/>
    <col min="23" max="23" width="2.1796875" style="28" customWidth="1"/>
    <col min="24" max="24" width="26.6328125" style="28" bestFit="1" customWidth="1"/>
    <col min="25" max="25" width="2.1796875" style="28" customWidth="1"/>
    <col min="26" max="26" width="7.7265625" style="28" bestFit="1" customWidth="1"/>
    <col min="27" max="27" width="2.1796875" style="28" customWidth="1"/>
    <col min="28" max="28" width="9.7265625" style="28" bestFit="1" customWidth="1"/>
  </cols>
  <sheetData>
    <row r="1" spans="1:28" s="27" customFormat="1" ht="15" thickBot="1" x14ac:dyDescent="0.4">
      <c r="A1" s="25"/>
      <c r="B1" s="25"/>
      <c r="C1" s="25"/>
      <c r="D1" s="25"/>
      <c r="E1" s="25"/>
      <c r="F1" s="25"/>
      <c r="G1" s="25"/>
      <c r="H1" s="25"/>
      <c r="I1" s="25"/>
      <c r="J1" s="26" t="s">
        <v>0</v>
      </c>
      <c r="K1" s="25"/>
      <c r="L1" s="26" t="s">
        <v>1</v>
      </c>
      <c r="M1" s="25"/>
      <c r="N1" s="26" t="s">
        <v>2</v>
      </c>
      <c r="O1" s="25"/>
      <c r="P1" s="26" t="s">
        <v>3</v>
      </c>
      <c r="Q1" s="25"/>
      <c r="R1" s="26" t="s">
        <v>4</v>
      </c>
      <c r="S1" s="25"/>
      <c r="T1" s="26" t="s">
        <v>5</v>
      </c>
      <c r="U1" s="25"/>
      <c r="V1" s="26" t="s">
        <v>6</v>
      </c>
      <c r="W1" s="25"/>
      <c r="X1" s="26" t="s">
        <v>7</v>
      </c>
      <c r="Y1" s="25"/>
      <c r="Z1" s="26" t="s">
        <v>8</v>
      </c>
      <c r="AA1" s="25"/>
      <c r="AB1" s="26" t="s">
        <v>9</v>
      </c>
    </row>
    <row r="2" spans="1:28" ht="15" thickTop="1" x14ac:dyDescent="0.35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1"/>
      <c r="W2" s="2"/>
      <c r="X2" s="2"/>
      <c r="Y2" s="2"/>
      <c r="Z2" s="3"/>
      <c r="AA2" s="2"/>
      <c r="AB2" s="3">
        <v>1223163.95</v>
      </c>
    </row>
    <row r="3" spans="1:28" x14ac:dyDescent="0.35">
      <c r="A3" s="2"/>
      <c r="B3" s="2" t="s">
        <v>11</v>
      </c>
      <c r="C3" s="2"/>
      <c r="D3" s="2"/>
      <c r="E3" s="2"/>
      <c r="F3" s="2"/>
      <c r="G3" s="2"/>
      <c r="H3" s="2"/>
      <c r="I3" s="2"/>
      <c r="J3" s="2"/>
      <c r="K3" s="2"/>
      <c r="L3" s="4"/>
      <c r="M3" s="2"/>
      <c r="N3" s="2"/>
      <c r="O3" s="2"/>
      <c r="P3" s="2"/>
      <c r="Q3" s="2"/>
      <c r="R3" s="2"/>
      <c r="S3" s="2"/>
      <c r="T3" s="2"/>
      <c r="U3" s="2"/>
      <c r="V3" s="21"/>
      <c r="W3" s="2"/>
      <c r="X3" s="2"/>
      <c r="Y3" s="2"/>
      <c r="Z3" s="3"/>
      <c r="AA3" s="2"/>
      <c r="AB3" s="3">
        <v>1223163.95</v>
      </c>
    </row>
    <row r="4" spans="1:28" x14ac:dyDescent="0.35">
      <c r="A4" s="2"/>
      <c r="B4" s="2"/>
      <c r="C4" s="2" t="s">
        <v>12</v>
      </c>
      <c r="D4" s="2"/>
      <c r="E4" s="2"/>
      <c r="F4" s="2"/>
      <c r="G4" s="2"/>
      <c r="H4" s="2"/>
      <c r="I4" s="2"/>
      <c r="J4" s="2"/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1"/>
      <c r="W4" s="2"/>
      <c r="X4" s="2"/>
      <c r="Y4" s="2"/>
      <c r="Z4" s="3"/>
      <c r="AA4" s="2"/>
      <c r="AB4" s="3">
        <v>1225262.51</v>
      </c>
    </row>
    <row r="5" spans="1:28" x14ac:dyDescent="0.35">
      <c r="A5" s="2"/>
      <c r="B5" s="2"/>
      <c r="C5" s="2"/>
      <c r="D5" s="2" t="s">
        <v>13</v>
      </c>
      <c r="E5" s="2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1"/>
      <c r="W5" s="2"/>
      <c r="X5" s="2"/>
      <c r="Y5" s="2"/>
      <c r="Z5" s="3"/>
      <c r="AA5" s="2"/>
      <c r="AB5" s="3">
        <v>1225262.51</v>
      </c>
    </row>
    <row r="6" spans="1:28" x14ac:dyDescent="0.35">
      <c r="A6" s="2"/>
      <c r="B6" s="2"/>
      <c r="C6" s="2"/>
      <c r="D6" s="2"/>
      <c r="E6" s="2" t="s">
        <v>14</v>
      </c>
      <c r="F6" s="2"/>
      <c r="G6" s="2"/>
      <c r="H6" s="2"/>
      <c r="I6" s="2"/>
      <c r="J6" s="2"/>
      <c r="K6" s="2"/>
      <c r="L6" s="4"/>
      <c r="M6" s="2"/>
      <c r="N6" s="2"/>
      <c r="O6" s="2"/>
      <c r="P6" s="2"/>
      <c r="Q6" s="2"/>
      <c r="R6" s="2"/>
      <c r="S6" s="2"/>
      <c r="T6" s="2"/>
      <c r="U6" s="2"/>
      <c r="V6" s="21"/>
      <c r="W6" s="2"/>
      <c r="X6" s="2"/>
      <c r="Y6" s="2"/>
      <c r="Z6" s="3"/>
      <c r="AA6" s="2"/>
      <c r="AB6" s="3">
        <v>685059.12</v>
      </c>
    </row>
    <row r="7" spans="1:28" x14ac:dyDescent="0.35">
      <c r="A7" s="5"/>
      <c r="B7" s="5"/>
      <c r="C7" s="5"/>
      <c r="D7" s="5"/>
      <c r="E7" s="5"/>
      <c r="F7" s="5"/>
      <c r="G7" s="5"/>
      <c r="H7" s="5"/>
      <c r="I7" s="5"/>
      <c r="J7" s="5" t="s">
        <v>257</v>
      </c>
      <c r="K7" s="5"/>
      <c r="L7" s="6">
        <v>45142</v>
      </c>
      <c r="M7" s="5"/>
      <c r="N7" s="5"/>
      <c r="O7" s="5"/>
      <c r="P7" s="5"/>
      <c r="Q7" s="5"/>
      <c r="R7" s="5" t="s">
        <v>372</v>
      </c>
      <c r="S7" s="5"/>
      <c r="T7" s="5" t="s">
        <v>387</v>
      </c>
      <c r="U7" s="5"/>
      <c r="V7" s="22" t="s">
        <v>15</v>
      </c>
      <c r="W7" s="5"/>
      <c r="X7" s="5" t="s">
        <v>17</v>
      </c>
      <c r="Y7" s="5"/>
      <c r="Z7" s="7">
        <v>1909.72</v>
      </c>
      <c r="AA7" s="5"/>
      <c r="AB7" s="7">
        <f>ROUND(AB6+Z7,5)</f>
        <v>686968.84</v>
      </c>
    </row>
    <row r="8" spans="1:28" ht="15" thickBot="1" x14ac:dyDescent="0.4">
      <c r="A8" s="5"/>
      <c r="B8" s="5"/>
      <c r="C8" s="5"/>
      <c r="D8" s="5"/>
      <c r="E8" s="5"/>
      <c r="F8" s="5"/>
      <c r="G8" s="5"/>
      <c r="H8" s="5"/>
      <c r="I8" s="5"/>
      <c r="J8" s="5" t="s">
        <v>258</v>
      </c>
      <c r="K8" s="5"/>
      <c r="L8" s="6">
        <v>45169</v>
      </c>
      <c r="M8" s="5"/>
      <c r="N8" s="5"/>
      <c r="O8" s="5"/>
      <c r="P8" s="5"/>
      <c r="Q8" s="5"/>
      <c r="R8" s="5" t="s">
        <v>373</v>
      </c>
      <c r="S8" s="5"/>
      <c r="T8" s="5" t="s">
        <v>387</v>
      </c>
      <c r="U8" s="5"/>
      <c r="V8" s="22" t="s">
        <v>15</v>
      </c>
      <c r="W8" s="5"/>
      <c r="X8" s="5" t="s">
        <v>388</v>
      </c>
      <c r="Y8" s="5"/>
      <c r="Z8" s="8">
        <v>2721.29</v>
      </c>
      <c r="AA8" s="5"/>
      <c r="AB8" s="8">
        <f>ROUND(AB7+Z8,5)</f>
        <v>689690.13</v>
      </c>
    </row>
    <row r="9" spans="1:28" x14ac:dyDescent="0.35">
      <c r="A9" s="9"/>
      <c r="B9" s="9"/>
      <c r="C9" s="9"/>
      <c r="D9" s="9"/>
      <c r="E9" s="9" t="s">
        <v>16</v>
      </c>
      <c r="F9" s="9"/>
      <c r="G9" s="9"/>
      <c r="H9" s="9"/>
      <c r="I9" s="9"/>
      <c r="J9" s="9"/>
      <c r="K9" s="9"/>
      <c r="L9" s="10"/>
      <c r="M9" s="9"/>
      <c r="N9" s="9"/>
      <c r="O9" s="9"/>
      <c r="P9" s="9"/>
      <c r="Q9" s="9"/>
      <c r="R9" s="9"/>
      <c r="S9" s="9"/>
      <c r="T9" s="9"/>
      <c r="U9" s="9"/>
      <c r="V9" s="23"/>
      <c r="W9" s="9"/>
      <c r="X9" s="9"/>
      <c r="Y9" s="9"/>
      <c r="Z9" s="11">
        <f>ROUND(SUM(Z6:Z8),5)</f>
        <v>4631.01</v>
      </c>
      <c r="AA9" s="9"/>
      <c r="AB9" s="11">
        <f>AB8</f>
        <v>689690.13</v>
      </c>
    </row>
    <row r="10" spans="1:28" x14ac:dyDescent="0.35">
      <c r="A10" s="2"/>
      <c r="B10" s="2"/>
      <c r="C10" s="2"/>
      <c r="D10" s="2"/>
      <c r="E10" s="2" t="s">
        <v>17</v>
      </c>
      <c r="F10" s="2"/>
      <c r="G10" s="2"/>
      <c r="H10" s="2"/>
      <c r="I10" s="2"/>
      <c r="J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1"/>
      <c r="W10" s="2"/>
      <c r="X10" s="2"/>
      <c r="Y10" s="2"/>
      <c r="Z10" s="3"/>
      <c r="AA10" s="2"/>
      <c r="AB10" s="3">
        <v>207797.58</v>
      </c>
    </row>
    <row r="11" spans="1:28" x14ac:dyDescent="0.35">
      <c r="A11" s="5"/>
      <c r="B11" s="5"/>
      <c r="C11" s="5"/>
      <c r="D11" s="5"/>
      <c r="E11" s="5"/>
      <c r="F11" s="5"/>
      <c r="G11" s="5"/>
      <c r="H11" s="5"/>
      <c r="I11" s="5"/>
      <c r="J11" s="5" t="s">
        <v>257</v>
      </c>
      <c r="K11" s="5"/>
      <c r="L11" s="6">
        <v>45142</v>
      </c>
      <c r="M11" s="5"/>
      <c r="N11" s="5"/>
      <c r="O11" s="5"/>
      <c r="P11" s="5"/>
      <c r="Q11" s="5"/>
      <c r="R11" s="5" t="s">
        <v>372</v>
      </c>
      <c r="S11" s="5"/>
      <c r="T11" s="5"/>
      <c r="U11" s="5"/>
      <c r="V11" s="22" t="s">
        <v>15</v>
      </c>
      <c r="W11" s="5"/>
      <c r="X11" s="5" t="s">
        <v>14</v>
      </c>
      <c r="Y11" s="5"/>
      <c r="Z11" s="7">
        <v>-1909.72</v>
      </c>
      <c r="AA11" s="5"/>
      <c r="AB11" s="7">
        <f>ROUND(AB10+Z11,5)</f>
        <v>205887.86</v>
      </c>
    </row>
    <row r="12" spans="1:28" ht="15" thickBot="1" x14ac:dyDescent="0.4">
      <c r="A12" s="5"/>
      <c r="B12" s="5"/>
      <c r="C12" s="5"/>
      <c r="D12" s="5"/>
      <c r="E12" s="5"/>
      <c r="F12" s="5"/>
      <c r="G12" s="5"/>
      <c r="H12" s="5"/>
      <c r="I12" s="5"/>
      <c r="J12" s="5" t="s">
        <v>258</v>
      </c>
      <c r="K12" s="5"/>
      <c r="L12" s="6">
        <v>45169</v>
      </c>
      <c r="M12" s="5"/>
      <c r="N12" s="5"/>
      <c r="O12" s="5"/>
      <c r="P12" s="5"/>
      <c r="Q12" s="5"/>
      <c r="R12" s="5" t="s">
        <v>373</v>
      </c>
      <c r="S12" s="5"/>
      <c r="T12" s="5" t="s">
        <v>387</v>
      </c>
      <c r="U12" s="5"/>
      <c r="V12" s="22" t="s">
        <v>15</v>
      </c>
      <c r="W12" s="5"/>
      <c r="X12" s="5" t="s">
        <v>388</v>
      </c>
      <c r="Y12" s="5"/>
      <c r="Z12" s="8">
        <v>956.86</v>
      </c>
      <c r="AA12" s="5"/>
      <c r="AB12" s="8">
        <f>ROUND(AB11+Z12,5)</f>
        <v>206844.72</v>
      </c>
    </row>
    <row r="13" spans="1:28" x14ac:dyDescent="0.35">
      <c r="A13" s="9"/>
      <c r="B13" s="9"/>
      <c r="C13" s="9"/>
      <c r="D13" s="9"/>
      <c r="E13" s="9" t="s">
        <v>18</v>
      </c>
      <c r="F13" s="9"/>
      <c r="G13" s="9"/>
      <c r="H13" s="9"/>
      <c r="I13" s="9"/>
      <c r="J13" s="9"/>
      <c r="K13" s="9"/>
      <c r="L13" s="10"/>
      <c r="M13" s="9"/>
      <c r="N13" s="9"/>
      <c r="O13" s="9"/>
      <c r="P13" s="9"/>
      <c r="Q13" s="9"/>
      <c r="R13" s="9"/>
      <c r="S13" s="9"/>
      <c r="T13" s="9"/>
      <c r="U13" s="9"/>
      <c r="V13" s="23"/>
      <c r="W13" s="9"/>
      <c r="X13" s="9"/>
      <c r="Y13" s="9"/>
      <c r="Z13" s="11">
        <f>ROUND(SUM(Z10:Z12),5)</f>
        <v>-952.86</v>
      </c>
      <c r="AA13" s="9"/>
      <c r="AB13" s="11">
        <f>AB12</f>
        <v>206844.72</v>
      </c>
    </row>
    <row r="14" spans="1:28" x14ac:dyDescent="0.35">
      <c r="A14" s="2"/>
      <c r="B14" s="2"/>
      <c r="C14" s="2"/>
      <c r="D14" s="2"/>
      <c r="E14" s="2" t="s">
        <v>19</v>
      </c>
      <c r="F14" s="2"/>
      <c r="G14" s="2"/>
      <c r="H14" s="2"/>
      <c r="I14" s="2"/>
      <c r="J14" s="2"/>
      <c r="K14" s="2"/>
      <c r="L14" s="4"/>
      <c r="M14" s="2"/>
      <c r="N14" s="2"/>
      <c r="O14" s="2"/>
      <c r="P14" s="2"/>
      <c r="Q14" s="2"/>
      <c r="R14" s="2"/>
      <c r="S14" s="2"/>
      <c r="T14" s="2"/>
      <c r="U14" s="2"/>
      <c r="V14" s="21"/>
      <c r="W14" s="2"/>
      <c r="X14" s="2"/>
      <c r="Y14" s="2"/>
      <c r="Z14" s="3"/>
      <c r="AA14" s="2"/>
      <c r="AB14" s="3">
        <v>28032.240000000002</v>
      </c>
    </row>
    <row r="15" spans="1:28" ht="15" thickBot="1" x14ac:dyDescent="0.4">
      <c r="A15" s="1"/>
      <c r="B15" s="1"/>
      <c r="C15" s="1"/>
      <c r="D15" s="1"/>
      <c r="E15" s="1"/>
      <c r="F15" s="1"/>
      <c r="G15" s="1"/>
      <c r="H15" s="5"/>
      <c r="I15" s="5"/>
      <c r="J15" s="5" t="s">
        <v>258</v>
      </c>
      <c r="K15" s="5"/>
      <c r="L15" s="6">
        <v>45169</v>
      </c>
      <c r="M15" s="5"/>
      <c r="N15" s="5"/>
      <c r="O15" s="5"/>
      <c r="P15" s="5"/>
      <c r="Q15" s="5"/>
      <c r="R15" s="5" t="s">
        <v>373</v>
      </c>
      <c r="S15" s="5"/>
      <c r="T15" s="5" t="s">
        <v>387</v>
      </c>
      <c r="U15" s="5"/>
      <c r="V15" s="22" t="s">
        <v>15</v>
      </c>
      <c r="W15" s="5"/>
      <c r="X15" s="5" t="s">
        <v>388</v>
      </c>
      <c r="Y15" s="5"/>
      <c r="Z15" s="8">
        <v>130.07</v>
      </c>
      <c r="AA15" s="5"/>
      <c r="AB15" s="8">
        <f>ROUND(AB14+Z15,5)</f>
        <v>28162.31</v>
      </c>
    </row>
    <row r="16" spans="1:28" x14ac:dyDescent="0.35">
      <c r="A16" s="9"/>
      <c r="B16" s="9"/>
      <c r="C16" s="9"/>
      <c r="D16" s="9"/>
      <c r="E16" s="9" t="s">
        <v>20</v>
      </c>
      <c r="F16" s="9"/>
      <c r="G16" s="9"/>
      <c r="H16" s="9"/>
      <c r="I16" s="9"/>
      <c r="J16" s="9"/>
      <c r="K16" s="9"/>
      <c r="L16" s="10"/>
      <c r="M16" s="9"/>
      <c r="N16" s="9"/>
      <c r="O16" s="9"/>
      <c r="P16" s="9"/>
      <c r="Q16" s="9"/>
      <c r="R16" s="9"/>
      <c r="S16" s="9"/>
      <c r="T16" s="9"/>
      <c r="U16" s="9"/>
      <c r="V16" s="23"/>
      <c r="W16" s="9"/>
      <c r="X16" s="9"/>
      <c r="Y16" s="9"/>
      <c r="Z16" s="11">
        <f>ROUND(SUM(Z14:Z15),5)</f>
        <v>130.07</v>
      </c>
      <c r="AA16" s="9"/>
      <c r="AB16" s="11">
        <f>AB15</f>
        <v>28162.31</v>
      </c>
    </row>
    <row r="17" spans="1:28" x14ac:dyDescent="0.35">
      <c r="A17" s="2"/>
      <c r="B17" s="2"/>
      <c r="C17" s="2"/>
      <c r="D17" s="2"/>
      <c r="E17" s="2" t="s">
        <v>21</v>
      </c>
      <c r="F17" s="2"/>
      <c r="G17" s="2"/>
      <c r="H17" s="2"/>
      <c r="I17" s="2"/>
      <c r="J17" s="2"/>
      <c r="K17" s="2"/>
      <c r="L17" s="4"/>
      <c r="M17" s="2"/>
      <c r="N17" s="2"/>
      <c r="O17" s="2"/>
      <c r="P17" s="2"/>
      <c r="Q17" s="2"/>
      <c r="R17" s="2"/>
      <c r="S17" s="2"/>
      <c r="T17" s="2"/>
      <c r="U17" s="2"/>
      <c r="V17" s="21"/>
      <c r="W17" s="2"/>
      <c r="X17" s="2"/>
      <c r="Y17" s="2"/>
      <c r="Z17" s="3"/>
      <c r="AA17" s="2"/>
      <c r="AB17" s="3">
        <v>40704.18</v>
      </c>
    </row>
    <row r="18" spans="1:28" ht="15" thickBot="1" x14ac:dyDescent="0.4">
      <c r="A18" s="1"/>
      <c r="B18" s="1"/>
      <c r="C18" s="1"/>
      <c r="D18" s="1"/>
      <c r="E18" s="1"/>
      <c r="F18" s="1"/>
      <c r="G18" s="1"/>
      <c r="H18" s="5"/>
      <c r="I18" s="5"/>
      <c r="J18" s="5" t="s">
        <v>258</v>
      </c>
      <c r="K18" s="5"/>
      <c r="L18" s="6">
        <v>45169</v>
      </c>
      <c r="M18" s="5"/>
      <c r="N18" s="5"/>
      <c r="O18" s="5"/>
      <c r="P18" s="5"/>
      <c r="Q18" s="5"/>
      <c r="R18" s="5" t="s">
        <v>373</v>
      </c>
      <c r="S18" s="5"/>
      <c r="T18" s="5" t="s">
        <v>387</v>
      </c>
      <c r="U18" s="5"/>
      <c r="V18" s="22" t="s">
        <v>15</v>
      </c>
      <c r="W18" s="5"/>
      <c r="X18" s="5" t="s">
        <v>388</v>
      </c>
      <c r="Y18" s="5"/>
      <c r="Z18" s="8">
        <v>188.84</v>
      </c>
      <c r="AA18" s="5"/>
      <c r="AB18" s="8">
        <f>ROUND(AB17+Z18,5)</f>
        <v>40893.019999999997</v>
      </c>
    </row>
    <row r="19" spans="1:28" x14ac:dyDescent="0.35">
      <c r="A19" s="9"/>
      <c r="B19" s="9"/>
      <c r="C19" s="9"/>
      <c r="D19" s="9"/>
      <c r="E19" s="9" t="s">
        <v>22</v>
      </c>
      <c r="F19" s="9"/>
      <c r="G19" s="9"/>
      <c r="H19" s="9"/>
      <c r="I19" s="9"/>
      <c r="J19" s="9"/>
      <c r="K19" s="9"/>
      <c r="L19" s="10"/>
      <c r="M19" s="9"/>
      <c r="N19" s="9"/>
      <c r="O19" s="9"/>
      <c r="P19" s="9"/>
      <c r="Q19" s="9"/>
      <c r="R19" s="9"/>
      <c r="S19" s="9"/>
      <c r="T19" s="9"/>
      <c r="U19" s="9"/>
      <c r="V19" s="23"/>
      <c r="W19" s="9"/>
      <c r="X19" s="9"/>
      <c r="Y19" s="9"/>
      <c r="Z19" s="11">
        <f>ROUND(SUM(Z17:Z18),5)</f>
        <v>188.84</v>
      </c>
      <c r="AA19" s="9"/>
      <c r="AB19" s="11">
        <f>AB18</f>
        <v>40893.019999999997</v>
      </c>
    </row>
    <row r="20" spans="1:28" x14ac:dyDescent="0.35">
      <c r="A20" s="2"/>
      <c r="B20" s="2"/>
      <c r="C20" s="2"/>
      <c r="D20" s="2"/>
      <c r="E20" s="2" t="s">
        <v>23</v>
      </c>
      <c r="F20" s="2"/>
      <c r="G20" s="2"/>
      <c r="H20" s="2"/>
      <c r="I20" s="2"/>
      <c r="J20" s="2"/>
      <c r="K20" s="2"/>
      <c r="L20" s="4"/>
      <c r="M20" s="2"/>
      <c r="N20" s="2"/>
      <c r="O20" s="2"/>
      <c r="P20" s="2"/>
      <c r="Q20" s="2"/>
      <c r="R20" s="2"/>
      <c r="S20" s="2"/>
      <c r="T20" s="2"/>
      <c r="U20" s="2"/>
      <c r="V20" s="21"/>
      <c r="W20" s="2"/>
      <c r="X20" s="2"/>
      <c r="Y20" s="2"/>
      <c r="Z20" s="3"/>
      <c r="AA20" s="2"/>
      <c r="AB20" s="3">
        <v>119632.18</v>
      </c>
    </row>
    <row r="21" spans="1:28" x14ac:dyDescent="0.35">
      <c r="A21" s="5"/>
      <c r="B21" s="5"/>
      <c r="C21" s="5"/>
      <c r="D21" s="5"/>
      <c r="E21" s="5"/>
      <c r="F21" s="5"/>
      <c r="G21" s="5"/>
      <c r="H21" s="5"/>
      <c r="I21" s="5"/>
      <c r="J21" s="5" t="s">
        <v>259</v>
      </c>
      <c r="K21" s="5"/>
      <c r="L21" s="6">
        <v>45142</v>
      </c>
      <c r="M21" s="5"/>
      <c r="N21" s="5" t="s">
        <v>267</v>
      </c>
      <c r="O21" s="5"/>
      <c r="P21" s="5" t="s">
        <v>152</v>
      </c>
      <c r="Q21" s="5"/>
      <c r="R21" s="5"/>
      <c r="S21" s="5"/>
      <c r="T21" s="5"/>
      <c r="U21" s="5"/>
      <c r="V21" s="22" t="s">
        <v>15</v>
      </c>
      <c r="W21" s="5"/>
      <c r="X21" s="5" t="s">
        <v>117</v>
      </c>
      <c r="Y21" s="5"/>
      <c r="Z21" s="7">
        <v>-81.12</v>
      </c>
      <c r="AA21" s="5"/>
      <c r="AB21" s="7">
        <f>ROUND(AB20+Z21,5)</f>
        <v>119551.06</v>
      </c>
    </row>
    <row r="22" spans="1:28" x14ac:dyDescent="0.35">
      <c r="A22" s="5"/>
      <c r="B22" s="5"/>
      <c r="C22" s="5"/>
      <c r="D22" s="5"/>
      <c r="E22" s="5"/>
      <c r="F22" s="5"/>
      <c r="G22" s="5"/>
      <c r="H22" s="5"/>
      <c r="I22" s="5"/>
      <c r="J22" s="5" t="s">
        <v>259</v>
      </c>
      <c r="K22" s="5"/>
      <c r="L22" s="6">
        <v>45142</v>
      </c>
      <c r="M22" s="5"/>
      <c r="N22" s="5" t="s">
        <v>267</v>
      </c>
      <c r="O22" s="5"/>
      <c r="P22" s="5" t="s">
        <v>314</v>
      </c>
      <c r="Q22" s="5"/>
      <c r="R22" s="5" t="s">
        <v>374</v>
      </c>
      <c r="S22" s="5"/>
      <c r="T22" s="5"/>
      <c r="U22" s="5"/>
      <c r="V22" s="22" t="s">
        <v>15</v>
      </c>
      <c r="W22" s="5"/>
      <c r="X22" s="5" t="s">
        <v>117</v>
      </c>
      <c r="Y22" s="5"/>
      <c r="Z22" s="7">
        <v>-3493</v>
      </c>
      <c r="AA22" s="5"/>
      <c r="AB22" s="7">
        <f>ROUND(AB21+Z22,5)</f>
        <v>116058.06</v>
      </c>
    </row>
    <row r="23" spans="1:28" x14ac:dyDescent="0.35">
      <c r="A23" s="5"/>
      <c r="B23" s="5"/>
      <c r="C23" s="5"/>
      <c r="D23" s="5"/>
      <c r="E23" s="5"/>
      <c r="F23" s="5"/>
      <c r="G23" s="5"/>
      <c r="H23" s="5"/>
      <c r="I23" s="5"/>
      <c r="J23" s="5" t="s">
        <v>259</v>
      </c>
      <c r="K23" s="5"/>
      <c r="L23" s="6">
        <v>45142</v>
      </c>
      <c r="M23" s="5"/>
      <c r="N23" s="5" t="s">
        <v>267</v>
      </c>
      <c r="O23" s="5"/>
      <c r="P23" s="5" t="s">
        <v>315</v>
      </c>
      <c r="Q23" s="5"/>
      <c r="R23" s="5"/>
      <c r="S23" s="5"/>
      <c r="T23" s="5"/>
      <c r="U23" s="5"/>
      <c r="V23" s="22" t="s">
        <v>15</v>
      </c>
      <c r="W23" s="5"/>
      <c r="X23" s="5" t="s">
        <v>117</v>
      </c>
      <c r="Y23" s="5"/>
      <c r="Z23" s="7">
        <v>-50</v>
      </c>
      <c r="AA23" s="5"/>
      <c r="AB23" s="7">
        <f>ROUND(AB22+Z23,5)</f>
        <v>116008.06</v>
      </c>
    </row>
    <row r="24" spans="1:28" x14ac:dyDescent="0.35">
      <c r="A24" s="5"/>
      <c r="B24" s="5"/>
      <c r="C24" s="5"/>
      <c r="D24" s="5"/>
      <c r="E24" s="5"/>
      <c r="F24" s="5"/>
      <c r="G24" s="5"/>
      <c r="H24" s="5"/>
      <c r="I24" s="5"/>
      <c r="J24" s="5" t="s">
        <v>259</v>
      </c>
      <c r="K24" s="5"/>
      <c r="L24" s="6">
        <v>45142</v>
      </c>
      <c r="M24" s="5"/>
      <c r="N24" s="5" t="s">
        <v>268</v>
      </c>
      <c r="O24" s="5"/>
      <c r="P24" s="5" t="s">
        <v>316</v>
      </c>
      <c r="Q24" s="5"/>
      <c r="R24" s="5"/>
      <c r="S24" s="5"/>
      <c r="T24" s="5"/>
      <c r="U24" s="5"/>
      <c r="V24" s="22" t="s">
        <v>15</v>
      </c>
      <c r="W24" s="5"/>
      <c r="X24" s="5" t="s">
        <v>117</v>
      </c>
      <c r="Y24" s="5"/>
      <c r="Z24" s="7">
        <v>-849.62</v>
      </c>
      <c r="AA24" s="5"/>
      <c r="AB24" s="7">
        <f>ROUND(AB23+Z24,5)</f>
        <v>115158.44</v>
      </c>
    </row>
    <row r="25" spans="1:28" x14ac:dyDescent="0.35">
      <c r="A25" s="5"/>
      <c r="B25" s="5"/>
      <c r="C25" s="5"/>
      <c r="D25" s="5"/>
      <c r="E25" s="5"/>
      <c r="F25" s="5"/>
      <c r="G25" s="5"/>
      <c r="H25" s="5"/>
      <c r="I25" s="5"/>
      <c r="J25" s="5" t="s">
        <v>259</v>
      </c>
      <c r="K25" s="5"/>
      <c r="L25" s="6">
        <v>45142</v>
      </c>
      <c r="M25" s="5"/>
      <c r="N25" s="5" t="s">
        <v>269</v>
      </c>
      <c r="O25" s="5"/>
      <c r="P25" s="5" t="s">
        <v>317</v>
      </c>
      <c r="Q25" s="5"/>
      <c r="R25" s="5"/>
      <c r="S25" s="5"/>
      <c r="T25" s="5"/>
      <c r="U25" s="5"/>
      <c r="V25" s="22" t="s">
        <v>15</v>
      </c>
      <c r="W25" s="5"/>
      <c r="X25" s="5" t="s">
        <v>117</v>
      </c>
      <c r="Y25" s="5"/>
      <c r="Z25" s="7">
        <v>-261.98</v>
      </c>
      <c r="AA25" s="5"/>
      <c r="AB25" s="7">
        <f>ROUND(AB24+Z25,5)</f>
        <v>114896.46</v>
      </c>
    </row>
    <row r="26" spans="1:28" x14ac:dyDescent="0.35">
      <c r="A26" s="5"/>
      <c r="B26" s="5"/>
      <c r="C26" s="5"/>
      <c r="D26" s="5"/>
      <c r="E26" s="5"/>
      <c r="F26" s="5"/>
      <c r="G26" s="5"/>
      <c r="H26" s="5"/>
      <c r="I26" s="5"/>
      <c r="J26" s="5" t="s">
        <v>259</v>
      </c>
      <c r="K26" s="5"/>
      <c r="L26" s="6">
        <v>45142</v>
      </c>
      <c r="M26" s="5"/>
      <c r="N26" s="5" t="s">
        <v>270</v>
      </c>
      <c r="O26" s="5"/>
      <c r="P26" s="5" t="s">
        <v>318</v>
      </c>
      <c r="Q26" s="5"/>
      <c r="R26" s="5"/>
      <c r="S26" s="5"/>
      <c r="T26" s="5"/>
      <c r="U26" s="5"/>
      <c r="V26" s="22" t="s">
        <v>15</v>
      </c>
      <c r="W26" s="5"/>
      <c r="X26" s="5" t="s">
        <v>117</v>
      </c>
      <c r="Y26" s="5"/>
      <c r="Z26" s="7">
        <v>-825.03</v>
      </c>
      <c r="AA26" s="5"/>
      <c r="AB26" s="7">
        <f>ROUND(AB25+Z26,5)</f>
        <v>114071.43</v>
      </c>
    </row>
    <row r="27" spans="1:28" x14ac:dyDescent="0.35">
      <c r="A27" s="5"/>
      <c r="B27" s="5"/>
      <c r="C27" s="5"/>
      <c r="D27" s="5"/>
      <c r="E27" s="5"/>
      <c r="F27" s="5"/>
      <c r="G27" s="5"/>
      <c r="H27" s="5"/>
      <c r="I27" s="5"/>
      <c r="J27" s="5" t="s">
        <v>259</v>
      </c>
      <c r="K27" s="5"/>
      <c r="L27" s="6">
        <v>45142</v>
      </c>
      <c r="M27" s="5"/>
      <c r="N27" s="5" t="s">
        <v>271</v>
      </c>
      <c r="O27" s="5"/>
      <c r="P27" s="5" t="s">
        <v>319</v>
      </c>
      <c r="Q27" s="5"/>
      <c r="R27" s="5"/>
      <c r="S27" s="5"/>
      <c r="T27" s="5"/>
      <c r="U27" s="5"/>
      <c r="V27" s="22" t="s">
        <v>15</v>
      </c>
      <c r="W27" s="5"/>
      <c r="X27" s="5" t="s">
        <v>117</v>
      </c>
      <c r="Y27" s="5"/>
      <c r="Z27" s="7">
        <v>-1000</v>
      </c>
      <c r="AA27" s="5"/>
      <c r="AB27" s="7">
        <f>ROUND(AB26+Z27,5)</f>
        <v>113071.43</v>
      </c>
    </row>
    <row r="28" spans="1:28" x14ac:dyDescent="0.35">
      <c r="A28" s="5"/>
      <c r="B28" s="5"/>
      <c r="C28" s="5"/>
      <c r="D28" s="5"/>
      <c r="E28" s="5"/>
      <c r="F28" s="5"/>
      <c r="G28" s="5"/>
      <c r="H28" s="5"/>
      <c r="I28" s="5"/>
      <c r="J28" s="5" t="s">
        <v>259</v>
      </c>
      <c r="K28" s="5"/>
      <c r="L28" s="6">
        <v>45142</v>
      </c>
      <c r="M28" s="5"/>
      <c r="N28" s="5" t="s">
        <v>272</v>
      </c>
      <c r="O28" s="5"/>
      <c r="P28" s="5" t="s">
        <v>320</v>
      </c>
      <c r="Q28" s="5"/>
      <c r="R28" s="5"/>
      <c r="S28" s="5"/>
      <c r="T28" s="5"/>
      <c r="U28" s="5"/>
      <c r="V28" s="22" t="s">
        <v>15</v>
      </c>
      <c r="W28" s="5"/>
      <c r="X28" s="5" t="s">
        <v>117</v>
      </c>
      <c r="Y28" s="5"/>
      <c r="Z28" s="7">
        <v>-525</v>
      </c>
      <c r="AA28" s="5"/>
      <c r="AB28" s="7">
        <f>ROUND(AB27+Z28,5)</f>
        <v>112546.43</v>
      </c>
    </row>
    <row r="29" spans="1:28" x14ac:dyDescent="0.35">
      <c r="A29" s="5"/>
      <c r="B29" s="5"/>
      <c r="C29" s="5"/>
      <c r="D29" s="5"/>
      <c r="E29" s="5"/>
      <c r="F29" s="5"/>
      <c r="G29" s="5"/>
      <c r="H29" s="5"/>
      <c r="I29" s="5"/>
      <c r="J29" s="5" t="s">
        <v>259</v>
      </c>
      <c r="K29" s="5"/>
      <c r="L29" s="6">
        <v>45142</v>
      </c>
      <c r="M29" s="5"/>
      <c r="N29" s="5" t="s">
        <v>273</v>
      </c>
      <c r="O29" s="5"/>
      <c r="P29" s="5" t="s">
        <v>321</v>
      </c>
      <c r="Q29" s="5"/>
      <c r="R29" s="5"/>
      <c r="S29" s="5"/>
      <c r="T29" s="5"/>
      <c r="U29" s="5"/>
      <c r="V29" s="22" t="s">
        <v>15</v>
      </c>
      <c r="W29" s="5"/>
      <c r="X29" s="5" t="s">
        <v>117</v>
      </c>
      <c r="Y29" s="5"/>
      <c r="Z29" s="7">
        <v>-126</v>
      </c>
      <c r="AA29" s="5"/>
      <c r="AB29" s="7">
        <f>ROUND(AB28+Z29,5)</f>
        <v>112420.43</v>
      </c>
    </row>
    <row r="30" spans="1:28" x14ac:dyDescent="0.35">
      <c r="A30" s="5"/>
      <c r="B30" s="5"/>
      <c r="C30" s="5"/>
      <c r="D30" s="5"/>
      <c r="E30" s="5"/>
      <c r="F30" s="5"/>
      <c r="G30" s="5"/>
      <c r="H30" s="5"/>
      <c r="I30" s="5"/>
      <c r="J30" s="5" t="s">
        <v>259</v>
      </c>
      <c r="K30" s="5"/>
      <c r="L30" s="6">
        <v>45142</v>
      </c>
      <c r="M30" s="5"/>
      <c r="N30" s="5" t="s">
        <v>267</v>
      </c>
      <c r="O30" s="5"/>
      <c r="P30" s="5" t="s">
        <v>322</v>
      </c>
      <c r="Q30" s="5"/>
      <c r="R30" s="5"/>
      <c r="S30" s="5"/>
      <c r="T30" s="5"/>
      <c r="U30" s="5"/>
      <c r="V30" s="22" t="s">
        <v>15</v>
      </c>
      <c r="W30" s="5"/>
      <c r="X30" s="5" t="s">
        <v>117</v>
      </c>
      <c r="Y30" s="5"/>
      <c r="Z30" s="7">
        <v>-78.599999999999994</v>
      </c>
      <c r="AA30" s="5"/>
      <c r="AB30" s="7">
        <f>ROUND(AB29+Z30,5)</f>
        <v>112341.83</v>
      </c>
    </row>
    <row r="31" spans="1:28" x14ac:dyDescent="0.35">
      <c r="A31" s="5"/>
      <c r="B31" s="5"/>
      <c r="C31" s="5"/>
      <c r="D31" s="5"/>
      <c r="E31" s="5"/>
      <c r="F31" s="5"/>
      <c r="G31" s="5"/>
      <c r="H31" s="5"/>
      <c r="I31" s="5"/>
      <c r="J31" s="5" t="s">
        <v>259</v>
      </c>
      <c r="K31" s="5"/>
      <c r="L31" s="6">
        <v>45142</v>
      </c>
      <c r="M31" s="5"/>
      <c r="N31" s="5" t="s">
        <v>267</v>
      </c>
      <c r="O31" s="5"/>
      <c r="P31" s="5" t="s">
        <v>323</v>
      </c>
      <c r="Q31" s="5"/>
      <c r="R31" s="5"/>
      <c r="S31" s="5"/>
      <c r="T31" s="5"/>
      <c r="U31" s="5"/>
      <c r="V31" s="22" t="s">
        <v>15</v>
      </c>
      <c r="W31" s="5"/>
      <c r="X31" s="5" t="s">
        <v>117</v>
      </c>
      <c r="Y31" s="5"/>
      <c r="Z31" s="7">
        <v>-579.67999999999995</v>
      </c>
      <c r="AA31" s="5"/>
      <c r="AB31" s="7">
        <f>ROUND(AB30+Z31,5)</f>
        <v>111762.15</v>
      </c>
    </row>
    <row r="32" spans="1:28" x14ac:dyDescent="0.35">
      <c r="A32" s="5"/>
      <c r="B32" s="5"/>
      <c r="C32" s="5"/>
      <c r="D32" s="5"/>
      <c r="E32" s="5"/>
      <c r="F32" s="5"/>
      <c r="G32" s="5"/>
      <c r="H32" s="5"/>
      <c r="I32" s="5"/>
      <c r="J32" s="5" t="s">
        <v>259</v>
      </c>
      <c r="K32" s="5"/>
      <c r="L32" s="6">
        <v>45142</v>
      </c>
      <c r="M32" s="5"/>
      <c r="N32" s="5" t="s">
        <v>267</v>
      </c>
      <c r="O32" s="5"/>
      <c r="P32" s="5" t="s">
        <v>324</v>
      </c>
      <c r="Q32" s="5"/>
      <c r="R32" s="5"/>
      <c r="S32" s="5"/>
      <c r="T32" s="5"/>
      <c r="U32" s="5"/>
      <c r="V32" s="22" t="s">
        <v>15</v>
      </c>
      <c r="W32" s="5"/>
      <c r="X32" s="5" t="s">
        <v>117</v>
      </c>
      <c r="Y32" s="5"/>
      <c r="Z32" s="7">
        <v>-182.24</v>
      </c>
      <c r="AA32" s="5"/>
      <c r="AB32" s="7">
        <f>ROUND(AB31+Z32,5)</f>
        <v>111579.91</v>
      </c>
    </row>
    <row r="33" spans="1:28" x14ac:dyDescent="0.35">
      <c r="A33" s="5"/>
      <c r="B33" s="5"/>
      <c r="C33" s="5"/>
      <c r="D33" s="5"/>
      <c r="E33" s="5"/>
      <c r="F33" s="5"/>
      <c r="G33" s="5"/>
      <c r="H33" s="5"/>
      <c r="I33" s="5"/>
      <c r="J33" s="5" t="s">
        <v>259</v>
      </c>
      <c r="K33" s="5"/>
      <c r="L33" s="6">
        <v>45142</v>
      </c>
      <c r="M33" s="5"/>
      <c r="N33" s="5" t="s">
        <v>267</v>
      </c>
      <c r="O33" s="5"/>
      <c r="P33" s="5" t="s">
        <v>325</v>
      </c>
      <c r="Q33" s="5"/>
      <c r="R33" s="5"/>
      <c r="S33" s="5"/>
      <c r="T33" s="5"/>
      <c r="U33" s="5"/>
      <c r="V33" s="22" t="s">
        <v>15</v>
      </c>
      <c r="W33" s="5"/>
      <c r="X33" s="5" t="s">
        <v>117</v>
      </c>
      <c r="Y33" s="5"/>
      <c r="Z33" s="7">
        <v>-129.62</v>
      </c>
      <c r="AA33" s="5"/>
      <c r="AB33" s="7">
        <f>ROUND(AB32+Z33,5)</f>
        <v>111450.29</v>
      </c>
    </row>
    <row r="34" spans="1:28" x14ac:dyDescent="0.35">
      <c r="A34" s="5"/>
      <c r="B34" s="5"/>
      <c r="C34" s="5"/>
      <c r="D34" s="5"/>
      <c r="E34" s="5"/>
      <c r="F34" s="5"/>
      <c r="G34" s="5"/>
      <c r="H34" s="5"/>
      <c r="I34" s="5"/>
      <c r="J34" s="5" t="s">
        <v>259</v>
      </c>
      <c r="K34" s="5"/>
      <c r="L34" s="6">
        <v>45142</v>
      </c>
      <c r="M34" s="5"/>
      <c r="N34" s="5" t="s">
        <v>267</v>
      </c>
      <c r="O34" s="5"/>
      <c r="P34" s="5" t="s">
        <v>326</v>
      </c>
      <c r="Q34" s="5"/>
      <c r="R34" s="5"/>
      <c r="S34" s="5"/>
      <c r="T34" s="5"/>
      <c r="U34" s="5"/>
      <c r="V34" s="22" t="s">
        <v>15</v>
      </c>
      <c r="W34" s="5"/>
      <c r="X34" s="5" t="s">
        <v>117</v>
      </c>
      <c r="Y34" s="5"/>
      <c r="Z34" s="7">
        <v>-4625</v>
      </c>
      <c r="AA34" s="5"/>
      <c r="AB34" s="7">
        <f>ROUND(AB33+Z34,5)</f>
        <v>106825.29</v>
      </c>
    </row>
    <row r="35" spans="1:28" x14ac:dyDescent="0.35">
      <c r="A35" s="5"/>
      <c r="B35" s="5"/>
      <c r="C35" s="5"/>
      <c r="D35" s="5"/>
      <c r="E35" s="5"/>
      <c r="F35" s="5"/>
      <c r="G35" s="5"/>
      <c r="H35" s="5"/>
      <c r="I35" s="5"/>
      <c r="J35" s="5" t="s">
        <v>259</v>
      </c>
      <c r="K35" s="5"/>
      <c r="L35" s="6">
        <v>45142</v>
      </c>
      <c r="M35" s="5"/>
      <c r="N35" s="5" t="s">
        <v>267</v>
      </c>
      <c r="O35" s="5"/>
      <c r="P35" s="5" t="s">
        <v>327</v>
      </c>
      <c r="Q35" s="5"/>
      <c r="R35" s="5"/>
      <c r="S35" s="5"/>
      <c r="T35" s="5"/>
      <c r="U35" s="5"/>
      <c r="V35" s="22" t="s">
        <v>15</v>
      </c>
      <c r="W35" s="5"/>
      <c r="X35" s="5" t="s">
        <v>117</v>
      </c>
      <c r="Y35" s="5"/>
      <c r="Z35" s="7">
        <v>-825.9</v>
      </c>
      <c r="AA35" s="5"/>
      <c r="AB35" s="7">
        <f>ROUND(AB34+Z35,5)</f>
        <v>105999.39</v>
      </c>
    </row>
    <row r="36" spans="1:28" x14ac:dyDescent="0.35">
      <c r="A36" s="5"/>
      <c r="B36" s="5"/>
      <c r="C36" s="5"/>
      <c r="D36" s="5"/>
      <c r="E36" s="5"/>
      <c r="F36" s="5"/>
      <c r="G36" s="5"/>
      <c r="H36" s="5"/>
      <c r="I36" s="5"/>
      <c r="J36" s="5" t="s">
        <v>260</v>
      </c>
      <c r="K36" s="5"/>
      <c r="L36" s="6">
        <v>45142</v>
      </c>
      <c r="M36" s="5"/>
      <c r="N36" s="5" t="s">
        <v>267</v>
      </c>
      <c r="O36" s="5"/>
      <c r="P36" s="5" t="s">
        <v>328</v>
      </c>
      <c r="Q36" s="5"/>
      <c r="R36" s="5" t="s">
        <v>375</v>
      </c>
      <c r="S36" s="5"/>
      <c r="T36" s="5"/>
      <c r="U36" s="5"/>
      <c r="V36" s="22" t="s">
        <v>15</v>
      </c>
      <c r="W36" s="5"/>
      <c r="X36" s="5" t="s">
        <v>389</v>
      </c>
      <c r="Y36" s="5"/>
      <c r="Z36" s="7">
        <v>-3011.74</v>
      </c>
      <c r="AA36" s="5"/>
      <c r="AB36" s="7">
        <f>ROUND(AB35+Z36,5)</f>
        <v>102987.65</v>
      </c>
    </row>
    <row r="37" spans="1:28" x14ac:dyDescent="0.35">
      <c r="A37" s="5"/>
      <c r="B37" s="5"/>
      <c r="C37" s="5"/>
      <c r="D37" s="5"/>
      <c r="E37" s="5"/>
      <c r="F37" s="5"/>
      <c r="G37" s="5"/>
      <c r="H37" s="5"/>
      <c r="I37" s="5"/>
      <c r="J37" s="5" t="s">
        <v>259</v>
      </c>
      <c r="K37" s="5"/>
      <c r="L37" s="6">
        <v>45142</v>
      </c>
      <c r="M37" s="5"/>
      <c r="N37" s="5" t="s">
        <v>267</v>
      </c>
      <c r="O37" s="5"/>
      <c r="P37" s="5" t="s">
        <v>329</v>
      </c>
      <c r="Q37" s="5"/>
      <c r="R37" s="5"/>
      <c r="S37" s="5"/>
      <c r="T37" s="5"/>
      <c r="U37" s="5"/>
      <c r="V37" s="22" t="s">
        <v>15</v>
      </c>
      <c r="W37" s="5"/>
      <c r="X37" s="5" t="s">
        <v>117</v>
      </c>
      <c r="Y37" s="5"/>
      <c r="Z37" s="7">
        <v>-532.14</v>
      </c>
      <c r="AA37" s="5"/>
      <c r="AB37" s="7">
        <f>ROUND(AB36+Z37,5)</f>
        <v>102455.51</v>
      </c>
    </row>
    <row r="38" spans="1:28" x14ac:dyDescent="0.35">
      <c r="A38" s="5"/>
      <c r="B38" s="5"/>
      <c r="C38" s="5"/>
      <c r="D38" s="5"/>
      <c r="E38" s="5"/>
      <c r="F38" s="5"/>
      <c r="G38" s="5"/>
      <c r="H38" s="5"/>
      <c r="I38" s="5"/>
      <c r="J38" s="5" t="s">
        <v>258</v>
      </c>
      <c r="K38" s="5"/>
      <c r="L38" s="6">
        <v>45142</v>
      </c>
      <c r="M38" s="5"/>
      <c r="N38" s="5"/>
      <c r="O38" s="5"/>
      <c r="P38" s="5"/>
      <c r="Q38" s="5"/>
      <c r="R38" s="5" t="s">
        <v>258</v>
      </c>
      <c r="S38" s="5"/>
      <c r="T38" s="5"/>
      <c r="U38" s="5"/>
      <c r="V38" s="22" t="s">
        <v>15</v>
      </c>
      <c r="W38" s="5"/>
      <c r="X38" s="5" t="s">
        <v>76</v>
      </c>
      <c r="Y38" s="5"/>
      <c r="Z38" s="7">
        <v>282.32</v>
      </c>
      <c r="AA38" s="5"/>
      <c r="AB38" s="7">
        <f>ROUND(AB37+Z38,5)</f>
        <v>102737.83</v>
      </c>
    </row>
    <row r="39" spans="1:28" x14ac:dyDescent="0.35">
      <c r="A39" s="5"/>
      <c r="B39" s="5"/>
      <c r="C39" s="5"/>
      <c r="D39" s="5"/>
      <c r="E39" s="5"/>
      <c r="F39" s="5"/>
      <c r="G39" s="5"/>
      <c r="H39" s="5"/>
      <c r="I39" s="5"/>
      <c r="J39" s="5" t="s">
        <v>257</v>
      </c>
      <c r="K39" s="5"/>
      <c r="L39" s="6">
        <v>45144</v>
      </c>
      <c r="M39" s="5"/>
      <c r="N39" s="5"/>
      <c r="O39" s="5"/>
      <c r="P39" s="5"/>
      <c r="Q39" s="5"/>
      <c r="R39" s="5" t="s">
        <v>372</v>
      </c>
      <c r="S39" s="5"/>
      <c r="T39" s="5" t="s">
        <v>387</v>
      </c>
      <c r="U39" s="5"/>
      <c r="V39" s="22" t="s">
        <v>15</v>
      </c>
      <c r="W39" s="5"/>
      <c r="X39" s="5" t="s">
        <v>25</v>
      </c>
      <c r="Y39" s="5"/>
      <c r="Z39" s="7">
        <v>44032.160000000003</v>
      </c>
      <c r="AA39" s="5"/>
      <c r="AB39" s="7">
        <f>ROUND(AB38+Z39,5)</f>
        <v>146769.99</v>
      </c>
    </row>
    <row r="40" spans="1:28" x14ac:dyDescent="0.35">
      <c r="A40" s="5"/>
      <c r="B40" s="5"/>
      <c r="C40" s="5"/>
      <c r="D40" s="5"/>
      <c r="E40" s="5"/>
      <c r="F40" s="5"/>
      <c r="G40" s="5"/>
      <c r="H40" s="5"/>
      <c r="I40" s="5"/>
      <c r="J40" s="5" t="s">
        <v>259</v>
      </c>
      <c r="K40" s="5"/>
      <c r="L40" s="6">
        <v>45144</v>
      </c>
      <c r="M40" s="5"/>
      <c r="N40" s="5" t="s">
        <v>274</v>
      </c>
      <c r="O40" s="5"/>
      <c r="P40" s="5" t="s">
        <v>330</v>
      </c>
      <c r="Q40" s="5"/>
      <c r="R40" s="5" t="s">
        <v>376</v>
      </c>
      <c r="S40" s="5"/>
      <c r="T40" s="5"/>
      <c r="U40" s="5"/>
      <c r="V40" s="22" t="s">
        <v>15</v>
      </c>
      <c r="W40" s="5"/>
      <c r="X40" s="5" t="s">
        <v>117</v>
      </c>
      <c r="Y40" s="5"/>
      <c r="Z40" s="7">
        <v>-151.6</v>
      </c>
      <c r="AA40" s="5"/>
      <c r="AB40" s="7">
        <f>ROUND(AB39+Z40,5)</f>
        <v>146618.39000000001</v>
      </c>
    </row>
    <row r="41" spans="1:28" x14ac:dyDescent="0.35">
      <c r="A41" s="5"/>
      <c r="B41" s="5"/>
      <c r="C41" s="5"/>
      <c r="D41" s="5"/>
      <c r="E41" s="5"/>
      <c r="F41" s="5"/>
      <c r="G41" s="5"/>
      <c r="H41" s="5"/>
      <c r="I41" s="5"/>
      <c r="J41" s="5" t="s">
        <v>259</v>
      </c>
      <c r="K41" s="5"/>
      <c r="L41" s="6">
        <v>45144</v>
      </c>
      <c r="M41" s="5"/>
      <c r="N41" s="5" t="s">
        <v>275</v>
      </c>
      <c r="O41" s="5"/>
      <c r="P41" s="5" t="s">
        <v>331</v>
      </c>
      <c r="Q41" s="5"/>
      <c r="R41" s="5" t="s">
        <v>377</v>
      </c>
      <c r="S41" s="5"/>
      <c r="T41" s="5"/>
      <c r="U41" s="5"/>
      <c r="V41" s="22" t="s">
        <v>15</v>
      </c>
      <c r="W41" s="5"/>
      <c r="X41" s="5" t="s">
        <v>117</v>
      </c>
      <c r="Y41" s="5"/>
      <c r="Z41" s="7">
        <v>-243.25</v>
      </c>
      <c r="AA41" s="5"/>
      <c r="AB41" s="7">
        <f>ROUND(AB40+Z41,5)</f>
        <v>146375.14000000001</v>
      </c>
    </row>
    <row r="42" spans="1:28" x14ac:dyDescent="0.35">
      <c r="A42" s="5"/>
      <c r="B42" s="5"/>
      <c r="C42" s="5"/>
      <c r="D42" s="5"/>
      <c r="E42" s="5"/>
      <c r="F42" s="5"/>
      <c r="G42" s="5"/>
      <c r="H42" s="5"/>
      <c r="I42" s="5"/>
      <c r="J42" s="5" t="s">
        <v>259</v>
      </c>
      <c r="K42" s="5"/>
      <c r="L42" s="6">
        <v>45144</v>
      </c>
      <c r="M42" s="5"/>
      <c r="N42" s="5" t="s">
        <v>276</v>
      </c>
      <c r="O42" s="5"/>
      <c r="P42" s="5" t="s">
        <v>318</v>
      </c>
      <c r="Q42" s="5"/>
      <c r="R42" s="5"/>
      <c r="S42" s="5"/>
      <c r="T42" s="5"/>
      <c r="U42" s="5"/>
      <c r="V42" s="22" t="s">
        <v>15</v>
      </c>
      <c r="W42" s="5"/>
      <c r="X42" s="5" t="s">
        <v>117</v>
      </c>
      <c r="Y42" s="5"/>
      <c r="Z42" s="7">
        <v>-1048.75</v>
      </c>
      <c r="AA42" s="5"/>
      <c r="AB42" s="7">
        <f>ROUND(AB41+Z42,5)</f>
        <v>145326.39000000001</v>
      </c>
    </row>
    <row r="43" spans="1:28" x14ac:dyDescent="0.35">
      <c r="A43" s="5"/>
      <c r="B43" s="5"/>
      <c r="C43" s="5"/>
      <c r="D43" s="5"/>
      <c r="E43" s="5"/>
      <c r="F43" s="5"/>
      <c r="G43" s="5"/>
      <c r="H43" s="5"/>
      <c r="I43" s="5"/>
      <c r="J43" s="5" t="s">
        <v>258</v>
      </c>
      <c r="K43" s="5"/>
      <c r="L43" s="6">
        <v>45148</v>
      </c>
      <c r="M43" s="5"/>
      <c r="N43" s="5"/>
      <c r="O43" s="5"/>
      <c r="P43" s="5"/>
      <c r="Q43" s="5"/>
      <c r="R43" s="5" t="s">
        <v>258</v>
      </c>
      <c r="S43" s="5"/>
      <c r="T43" s="5"/>
      <c r="U43" s="5"/>
      <c r="V43" s="22" t="s">
        <v>15</v>
      </c>
      <c r="W43" s="5"/>
      <c r="X43" s="5" t="s">
        <v>76</v>
      </c>
      <c r="Y43" s="5"/>
      <c r="Z43" s="7">
        <v>400</v>
      </c>
      <c r="AA43" s="5"/>
      <c r="AB43" s="7">
        <f>ROUND(AB42+Z43,5)</f>
        <v>145726.39000000001</v>
      </c>
    </row>
    <row r="44" spans="1:28" x14ac:dyDescent="0.35">
      <c r="A44" s="5"/>
      <c r="B44" s="5"/>
      <c r="C44" s="5"/>
      <c r="D44" s="5"/>
      <c r="E44" s="5"/>
      <c r="F44" s="5"/>
      <c r="G44" s="5"/>
      <c r="H44" s="5"/>
      <c r="I44" s="5"/>
      <c r="J44" s="5" t="s">
        <v>259</v>
      </c>
      <c r="K44" s="5"/>
      <c r="L44" s="6">
        <v>45148</v>
      </c>
      <c r="M44" s="5"/>
      <c r="N44" s="5" t="s">
        <v>267</v>
      </c>
      <c r="O44" s="5"/>
      <c r="P44" s="5" t="s">
        <v>332</v>
      </c>
      <c r="Q44" s="5"/>
      <c r="R44" s="5"/>
      <c r="S44" s="5"/>
      <c r="T44" s="5"/>
      <c r="U44" s="5"/>
      <c r="V44" s="22" t="s">
        <v>15</v>
      </c>
      <c r="W44" s="5"/>
      <c r="X44" s="5" t="s">
        <v>117</v>
      </c>
      <c r="Y44" s="5"/>
      <c r="Z44" s="7">
        <v>-2357.65</v>
      </c>
      <c r="AA44" s="5"/>
      <c r="AB44" s="7">
        <f>ROUND(AB43+Z44,5)</f>
        <v>143368.74</v>
      </c>
    </row>
    <row r="45" spans="1:28" x14ac:dyDescent="0.35">
      <c r="A45" s="5"/>
      <c r="B45" s="5"/>
      <c r="C45" s="5"/>
      <c r="D45" s="5"/>
      <c r="E45" s="5"/>
      <c r="F45" s="5"/>
      <c r="G45" s="5"/>
      <c r="H45" s="5"/>
      <c r="I45" s="5"/>
      <c r="J45" s="5" t="s">
        <v>259</v>
      </c>
      <c r="K45" s="5"/>
      <c r="L45" s="6">
        <v>45148</v>
      </c>
      <c r="M45" s="5"/>
      <c r="N45" s="5" t="s">
        <v>267</v>
      </c>
      <c r="O45" s="5"/>
      <c r="P45" s="5" t="s">
        <v>333</v>
      </c>
      <c r="Q45" s="5"/>
      <c r="R45" s="5"/>
      <c r="S45" s="5"/>
      <c r="T45" s="5"/>
      <c r="U45" s="5"/>
      <c r="V45" s="22" t="s">
        <v>15</v>
      </c>
      <c r="W45" s="5"/>
      <c r="X45" s="5" t="s">
        <v>117</v>
      </c>
      <c r="Y45" s="5"/>
      <c r="Z45" s="7">
        <v>-245.5</v>
      </c>
      <c r="AA45" s="5"/>
      <c r="AB45" s="7">
        <f>ROUND(AB44+Z45,5)</f>
        <v>143123.24</v>
      </c>
    </row>
    <row r="46" spans="1:28" x14ac:dyDescent="0.35">
      <c r="A46" s="5"/>
      <c r="B46" s="5"/>
      <c r="C46" s="5"/>
      <c r="D46" s="5"/>
      <c r="E46" s="5"/>
      <c r="F46" s="5"/>
      <c r="G46" s="5"/>
      <c r="H46" s="5"/>
      <c r="I46" s="5"/>
      <c r="J46" s="5" t="s">
        <v>259</v>
      </c>
      <c r="K46" s="5"/>
      <c r="L46" s="6">
        <v>45148</v>
      </c>
      <c r="M46" s="5"/>
      <c r="N46" s="5" t="s">
        <v>277</v>
      </c>
      <c r="O46" s="5"/>
      <c r="P46" s="5" t="s">
        <v>334</v>
      </c>
      <c r="Q46" s="5"/>
      <c r="R46" s="5"/>
      <c r="S46" s="5"/>
      <c r="T46" s="5"/>
      <c r="U46" s="5"/>
      <c r="V46" s="22" t="s">
        <v>15</v>
      </c>
      <c r="W46" s="5"/>
      <c r="X46" s="5" t="s">
        <v>117</v>
      </c>
      <c r="Y46" s="5"/>
      <c r="Z46" s="7">
        <v>-137.58000000000001</v>
      </c>
      <c r="AA46" s="5"/>
      <c r="AB46" s="7">
        <f>ROUND(AB45+Z46,5)</f>
        <v>142985.66</v>
      </c>
    </row>
    <row r="47" spans="1:28" x14ac:dyDescent="0.35">
      <c r="A47" s="5"/>
      <c r="B47" s="5"/>
      <c r="C47" s="5"/>
      <c r="D47" s="5"/>
      <c r="E47" s="5"/>
      <c r="F47" s="5"/>
      <c r="G47" s="5"/>
      <c r="H47" s="5"/>
      <c r="I47" s="5"/>
      <c r="J47" s="5" t="s">
        <v>259</v>
      </c>
      <c r="K47" s="5"/>
      <c r="L47" s="6">
        <v>45155</v>
      </c>
      <c r="M47" s="5"/>
      <c r="N47" s="5" t="s">
        <v>267</v>
      </c>
      <c r="O47" s="5"/>
      <c r="P47" s="5" t="s">
        <v>335</v>
      </c>
      <c r="Q47" s="5"/>
      <c r="R47" s="5"/>
      <c r="S47" s="5"/>
      <c r="T47" s="5"/>
      <c r="U47" s="5"/>
      <c r="V47" s="22" t="s">
        <v>15</v>
      </c>
      <c r="W47" s="5"/>
      <c r="X47" s="5" t="s">
        <v>117</v>
      </c>
      <c r="Y47" s="5"/>
      <c r="Z47" s="7">
        <v>-1079.57</v>
      </c>
      <c r="AA47" s="5"/>
      <c r="AB47" s="7">
        <f>ROUND(AB46+Z47,5)</f>
        <v>141906.09</v>
      </c>
    </row>
    <row r="48" spans="1:28" x14ac:dyDescent="0.35">
      <c r="A48" s="5"/>
      <c r="B48" s="5"/>
      <c r="C48" s="5"/>
      <c r="D48" s="5"/>
      <c r="E48" s="5"/>
      <c r="F48" s="5"/>
      <c r="G48" s="5"/>
      <c r="H48" s="5"/>
      <c r="I48" s="5"/>
      <c r="J48" s="5" t="s">
        <v>259</v>
      </c>
      <c r="K48" s="5"/>
      <c r="L48" s="6">
        <v>45155</v>
      </c>
      <c r="M48" s="5"/>
      <c r="N48" s="5" t="s">
        <v>267</v>
      </c>
      <c r="O48" s="5"/>
      <c r="P48" s="5" t="s">
        <v>336</v>
      </c>
      <c r="Q48" s="5"/>
      <c r="R48" s="5"/>
      <c r="S48" s="5"/>
      <c r="T48" s="5"/>
      <c r="U48" s="5"/>
      <c r="V48" s="22" t="s">
        <v>15</v>
      </c>
      <c r="W48" s="5"/>
      <c r="X48" s="5" t="s">
        <v>117</v>
      </c>
      <c r="Y48" s="5"/>
      <c r="Z48" s="7">
        <v>-1376.37</v>
      </c>
      <c r="AA48" s="5"/>
      <c r="AB48" s="7">
        <f>ROUND(AB47+Z48,5)</f>
        <v>140529.72</v>
      </c>
    </row>
    <row r="49" spans="1:28" x14ac:dyDescent="0.35">
      <c r="A49" s="5"/>
      <c r="B49" s="5"/>
      <c r="C49" s="5"/>
      <c r="D49" s="5"/>
      <c r="E49" s="5"/>
      <c r="F49" s="5"/>
      <c r="G49" s="5"/>
      <c r="H49" s="5"/>
      <c r="I49" s="5"/>
      <c r="J49" s="5" t="s">
        <v>260</v>
      </c>
      <c r="K49" s="5"/>
      <c r="L49" s="6">
        <v>45165</v>
      </c>
      <c r="M49" s="5"/>
      <c r="N49" s="5"/>
      <c r="O49" s="5"/>
      <c r="P49" s="5" t="s">
        <v>337</v>
      </c>
      <c r="Q49" s="5"/>
      <c r="R49" s="5"/>
      <c r="S49" s="5"/>
      <c r="T49" s="5"/>
      <c r="U49" s="5"/>
      <c r="V49" s="22" t="s">
        <v>15</v>
      </c>
      <c r="W49" s="5"/>
      <c r="X49" s="5" t="s">
        <v>389</v>
      </c>
      <c r="Y49" s="5"/>
      <c r="Z49" s="7">
        <v>-6696.06</v>
      </c>
      <c r="AA49" s="5"/>
      <c r="AB49" s="7">
        <f>ROUND(AB48+Z49,5)</f>
        <v>133833.66</v>
      </c>
    </row>
    <row r="50" spans="1:28" x14ac:dyDescent="0.35">
      <c r="A50" s="5"/>
      <c r="B50" s="5"/>
      <c r="C50" s="5"/>
      <c r="D50" s="5"/>
      <c r="E50" s="5"/>
      <c r="F50" s="5"/>
      <c r="G50" s="5"/>
      <c r="H50" s="5"/>
      <c r="I50" s="5"/>
      <c r="J50" s="5" t="s">
        <v>260</v>
      </c>
      <c r="K50" s="5"/>
      <c r="L50" s="6">
        <v>45165</v>
      </c>
      <c r="M50" s="5"/>
      <c r="N50" s="5" t="s">
        <v>278</v>
      </c>
      <c r="O50" s="5"/>
      <c r="P50" s="5" t="s">
        <v>338</v>
      </c>
      <c r="Q50" s="5"/>
      <c r="R50" s="5" t="s">
        <v>378</v>
      </c>
      <c r="S50" s="5"/>
      <c r="T50" s="5"/>
      <c r="U50" s="5"/>
      <c r="V50" s="22" t="s">
        <v>15</v>
      </c>
      <c r="W50" s="5"/>
      <c r="X50" s="5" t="s">
        <v>389</v>
      </c>
      <c r="Y50" s="5"/>
      <c r="Z50" s="7">
        <v>-4000.92</v>
      </c>
      <c r="AA50" s="5"/>
      <c r="AB50" s="7">
        <f>ROUND(AB49+Z50,5)</f>
        <v>129832.74</v>
      </c>
    </row>
    <row r="51" spans="1:28" x14ac:dyDescent="0.35">
      <c r="A51" s="5"/>
      <c r="B51" s="5"/>
      <c r="C51" s="5"/>
      <c r="D51" s="5"/>
      <c r="E51" s="5"/>
      <c r="F51" s="5"/>
      <c r="G51" s="5"/>
      <c r="H51" s="5"/>
      <c r="I51" s="5"/>
      <c r="J51" s="5" t="s">
        <v>260</v>
      </c>
      <c r="K51" s="5"/>
      <c r="L51" s="6">
        <v>45165</v>
      </c>
      <c r="M51" s="5"/>
      <c r="N51" s="5" t="s">
        <v>278</v>
      </c>
      <c r="O51" s="5"/>
      <c r="P51" s="5" t="s">
        <v>339</v>
      </c>
      <c r="Q51" s="5"/>
      <c r="R51" s="5" t="s">
        <v>379</v>
      </c>
      <c r="S51" s="5"/>
      <c r="T51" s="5"/>
      <c r="U51" s="5"/>
      <c r="V51" s="22" t="s">
        <v>15</v>
      </c>
      <c r="W51" s="5"/>
      <c r="X51" s="5" t="s">
        <v>186</v>
      </c>
      <c r="Y51" s="5"/>
      <c r="Z51" s="7">
        <v>-1210</v>
      </c>
      <c r="AA51" s="5"/>
      <c r="AB51" s="7">
        <f>ROUND(AB50+Z51,5)</f>
        <v>128622.74</v>
      </c>
    </row>
    <row r="52" spans="1:28" x14ac:dyDescent="0.35">
      <c r="A52" s="5"/>
      <c r="B52" s="5"/>
      <c r="C52" s="5"/>
      <c r="D52" s="5"/>
      <c r="E52" s="5"/>
      <c r="F52" s="5"/>
      <c r="G52" s="5"/>
      <c r="H52" s="5"/>
      <c r="I52" s="5"/>
      <c r="J52" s="5" t="s">
        <v>257</v>
      </c>
      <c r="K52" s="5"/>
      <c r="L52" s="6">
        <v>45165</v>
      </c>
      <c r="M52" s="5"/>
      <c r="N52" s="5"/>
      <c r="O52" s="5"/>
      <c r="P52" s="5"/>
      <c r="Q52" s="5"/>
      <c r="R52" s="5" t="s">
        <v>372</v>
      </c>
      <c r="S52" s="5"/>
      <c r="T52" s="5" t="s">
        <v>387</v>
      </c>
      <c r="U52" s="5"/>
      <c r="V52" s="22" t="s">
        <v>15</v>
      </c>
      <c r="W52" s="5"/>
      <c r="X52" s="5" t="s">
        <v>25</v>
      </c>
      <c r="Y52" s="5"/>
      <c r="Z52" s="7">
        <v>36533.86</v>
      </c>
      <c r="AA52" s="5"/>
      <c r="AB52" s="7">
        <f>ROUND(AB51+Z52,5)</f>
        <v>165156.6</v>
      </c>
    </row>
    <row r="53" spans="1:28" x14ac:dyDescent="0.35">
      <c r="A53" s="5"/>
      <c r="B53" s="5"/>
      <c r="C53" s="5"/>
      <c r="D53" s="5"/>
      <c r="E53" s="5"/>
      <c r="F53" s="5"/>
      <c r="G53" s="5"/>
      <c r="H53" s="5"/>
      <c r="I53" s="5"/>
      <c r="J53" s="5" t="s">
        <v>259</v>
      </c>
      <c r="K53" s="5"/>
      <c r="L53" s="6">
        <v>45166</v>
      </c>
      <c r="M53" s="5"/>
      <c r="N53" s="5" t="s">
        <v>267</v>
      </c>
      <c r="O53" s="5"/>
      <c r="P53" s="5" t="s">
        <v>314</v>
      </c>
      <c r="Q53" s="5"/>
      <c r="R53" s="5" t="s">
        <v>374</v>
      </c>
      <c r="S53" s="5"/>
      <c r="T53" s="5"/>
      <c r="U53" s="5"/>
      <c r="V53" s="22" t="s">
        <v>15</v>
      </c>
      <c r="W53" s="5"/>
      <c r="X53" s="5" t="s">
        <v>117</v>
      </c>
      <c r="Y53" s="5"/>
      <c r="Z53" s="7">
        <v>-3493</v>
      </c>
      <c r="AA53" s="5"/>
      <c r="AB53" s="7">
        <f>ROUND(AB52+Z53,5)</f>
        <v>161663.6</v>
      </c>
    </row>
    <row r="54" spans="1:28" x14ac:dyDescent="0.35">
      <c r="A54" s="5"/>
      <c r="B54" s="5"/>
      <c r="C54" s="5"/>
      <c r="D54" s="5"/>
      <c r="E54" s="5"/>
      <c r="F54" s="5"/>
      <c r="G54" s="5"/>
      <c r="H54" s="5"/>
      <c r="I54" s="5"/>
      <c r="J54" s="5" t="s">
        <v>260</v>
      </c>
      <c r="K54" s="5"/>
      <c r="L54" s="6">
        <v>45167</v>
      </c>
      <c r="M54" s="5"/>
      <c r="N54" s="5"/>
      <c r="O54" s="5"/>
      <c r="P54" s="5" t="s">
        <v>328</v>
      </c>
      <c r="Q54" s="5"/>
      <c r="R54" s="5" t="s">
        <v>375</v>
      </c>
      <c r="S54" s="5"/>
      <c r="T54" s="5"/>
      <c r="U54" s="5"/>
      <c r="V54" s="22" t="s">
        <v>15</v>
      </c>
      <c r="W54" s="5"/>
      <c r="X54" s="5" t="s">
        <v>161</v>
      </c>
      <c r="Y54" s="5"/>
      <c r="Z54" s="7">
        <v>0</v>
      </c>
      <c r="AA54" s="5"/>
      <c r="AB54" s="7">
        <f>ROUND(AB53+Z54,5)</f>
        <v>161663.6</v>
      </c>
    </row>
    <row r="55" spans="1:28" x14ac:dyDescent="0.35">
      <c r="A55" s="5"/>
      <c r="B55" s="5"/>
      <c r="C55" s="5"/>
      <c r="D55" s="5"/>
      <c r="E55" s="5"/>
      <c r="F55" s="5"/>
      <c r="G55" s="5"/>
      <c r="H55" s="5"/>
      <c r="I55" s="5"/>
      <c r="J55" s="5" t="s">
        <v>260</v>
      </c>
      <c r="K55" s="5"/>
      <c r="L55" s="6">
        <v>45167</v>
      </c>
      <c r="M55" s="5"/>
      <c r="N55" s="5" t="s">
        <v>279</v>
      </c>
      <c r="O55" s="5"/>
      <c r="P55" s="5" t="s">
        <v>328</v>
      </c>
      <c r="Q55" s="5"/>
      <c r="R55" s="5" t="s">
        <v>375</v>
      </c>
      <c r="S55" s="5"/>
      <c r="T55" s="5"/>
      <c r="U55" s="5"/>
      <c r="V55" s="22" t="s">
        <v>15</v>
      </c>
      <c r="W55" s="5"/>
      <c r="X55" s="5" t="s">
        <v>161</v>
      </c>
      <c r="Y55" s="5"/>
      <c r="Z55" s="7">
        <v>0</v>
      </c>
      <c r="AA55" s="5"/>
      <c r="AB55" s="7">
        <f>ROUND(AB54+Z55,5)</f>
        <v>161663.6</v>
      </c>
    </row>
    <row r="56" spans="1:28" x14ac:dyDescent="0.35">
      <c r="A56" s="5"/>
      <c r="B56" s="5"/>
      <c r="C56" s="5"/>
      <c r="D56" s="5"/>
      <c r="E56" s="5"/>
      <c r="F56" s="5"/>
      <c r="G56" s="5"/>
      <c r="H56" s="5"/>
      <c r="I56" s="5"/>
      <c r="J56" s="5" t="s">
        <v>260</v>
      </c>
      <c r="K56" s="5"/>
      <c r="L56" s="6">
        <v>45167</v>
      </c>
      <c r="M56" s="5"/>
      <c r="N56" s="5" t="s">
        <v>280</v>
      </c>
      <c r="O56" s="5"/>
      <c r="P56" s="5" t="s">
        <v>328</v>
      </c>
      <c r="Q56" s="5"/>
      <c r="R56" s="5" t="s">
        <v>375</v>
      </c>
      <c r="S56" s="5"/>
      <c r="T56" s="5"/>
      <c r="U56" s="5"/>
      <c r="V56" s="22" t="s">
        <v>15</v>
      </c>
      <c r="W56" s="5"/>
      <c r="X56" s="5" t="s">
        <v>161</v>
      </c>
      <c r="Y56" s="5"/>
      <c r="Z56" s="7">
        <v>0</v>
      </c>
      <c r="AA56" s="5"/>
      <c r="AB56" s="7">
        <f>ROUND(AB55+Z56,5)</f>
        <v>161663.6</v>
      </c>
    </row>
    <row r="57" spans="1:28" x14ac:dyDescent="0.35">
      <c r="A57" s="5"/>
      <c r="B57" s="5"/>
      <c r="C57" s="5"/>
      <c r="D57" s="5"/>
      <c r="E57" s="5"/>
      <c r="F57" s="5"/>
      <c r="G57" s="5"/>
      <c r="H57" s="5"/>
      <c r="I57" s="5"/>
      <c r="J57" s="5" t="s">
        <v>258</v>
      </c>
      <c r="K57" s="5"/>
      <c r="L57" s="6">
        <v>45167</v>
      </c>
      <c r="M57" s="5"/>
      <c r="N57" s="5"/>
      <c r="O57" s="5"/>
      <c r="P57" s="5"/>
      <c r="Q57" s="5"/>
      <c r="R57" s="5" t="s">
        <v>258</v>
      </c>
      <c r="S57" s="5"/>
      <c r="T57" s="5"/>
      <c r="U57" s="5"/>
      <c r="V57" s="22" t="s">
        <v>15</v>
      </c>
      <c r="W57" s="5"/>
      <c r="X57" s="5" t="s">
        <v>390</v>
      </c>
      <c r="Y57" s="5"/>
      <c r="Z57" s="7">
        <v>50</v>
      </c>
      <c r="AA57" s="5"/>
      <c r="AB57" s="7">
        <f>ROUND(AB56+Z57,5)</f>
        <v>161713.60000000001</v>
      </c>
    </row>
    <row r="58" spans="1:28" x14ac:dyDescent="0.35">
      <c r="A58" s="5"/>
      <c r="B58" s="5"/>
      <c r="C58" s="5"/>
      <c r="D58" s="5"/>
      <c r="E58" s="5"/>
      <c r="F58" s="5"/>
      <c r="G58" s="5"/>
      <c r="H58" s="5"/>
      <c r="I58" s="5"/>
      <c r="J58" s="5" t="s">
        <v>259</v>
      </c>
      <c r="K58" s="5"/>
      <c r="L58" s="6">
        <v>45167</v>
      </c>
      <c r="M58" s="5"/>
      <c r="N58" s="5" t="s">
        <v>267</v>
      </c>
      <c r="O58" s="5"/>
      <c r="P58" s="5" t="s">
        <v>317</v>
      </c>
      <c r="Q58" s="5"/>
      <c r="R58" s="5"/>
      <c r="S58" s="5"/>
      <c r="T58" s="5"/>
      <c r="U58" s="5"/>
      <c r="V58" s="22"/>
      <c r="W58" s="5"/>
      <c r="X58" s="5" t="s">
        <v>117</v>
      </c>
      <c r="Y58" s="5"/>
      <c r="Z58" s="7">
        <v>-880.92</v>
      </c>
      <c r="AA58" s="5"/>
      <c r="AB58" s="7">
        <f>ROUND(AB57+Z58,5)</f>
        <v>160832.68</v>
      </c>
    </row>
    <row r="59" spans="1:28" x14ac:dyDescent="0.35">
      <c r="A59" s="5"/>
      <c r="B59" s="5"/>
      <c r="C59" s="5"/>
      <c r="D59" s="5"/>
      <c r="E59" s="5"/>
      <c r="F59" s="5"/>
      <c r="G59" s="5"/>
      <c r="H59" s="5"/>
      <c r="I59" s="5"/>
      <c r="J59" s="5" t="s">
        <v>260</v>
      </c>
      <c r="K59" s="5"/>
      <c r="L59" s="6">
        <v>45168</v>
      </c>
      <c r="M59" s="5"/>
      <c r="N59" s="5"/>
      <c r="O59" s="5"/>
      <c r="P59" s="5" t="s">
        <v>340</v>
      </c>
      <c r="Q59" s="5"/>
      <c r="R59" s="5" t="s">
        <v>380</v>
      </c>
      <c r="S59" s="5"/>
      <c r="T59" s="5"/>
      <c r="U59" s="5"/>
      <c r="V59" s="22" t="s">
        <v>15</v>
      </c>
      <c r="W59" s="5"/>
      <c r="X59" s="5" t="s">
        <v>143</v>
      </c>
      <c r="Y59" s="5"/>
      <c r="Z59" s="7">
        <v>-27235.27</v>
      </c>
      <c r="AA59" s="5"/>
      <c r="AB59" s="7">
        <f>ROUND(AB58+Z59,5)</f>
        <v>133597.41</v>
      </c>
    </row>
    <row r="60" spans="1:28" x14ac:dyDescent="0.35">
      <c r="A60" s="5"/>
      <c r="B60" s="5"/>
      <c r="C60" s="5"/>
      <c r="D60" s="5"/>
      <c r="E60" s="5"/>
      <c r="F60" s="5"/>
      <c r="G60" s="5"/>
      <c r="H60" s="5"/>
      <c r="I60" s="5"/>
      <c r="J60" s="5" t="s">
        <v>261</v>
      </c>
      <c r="K60" s="5"/>
      <c r="L60" s="6">
        <v>45169</v>
      </c>
      <c r="M60" s="5"/>
      <c r="N60" s="5" t="s">
        <v>281</v>
      </c>
      <c r="O60" s="5"/>
      <c r="P60" s="5" t="s">
        <v>341</v>
      </c>
      <c r="Q60" s="5"/>
      <c r="R60" s="5" t="s">
        <v>381</v>
      </c>
      <c r="S60" s="5"/>
      <c r="T60" s="5" t="s">
        <v>387</v>
      </c>
      <c r="U60" s="5"/>
      <c r="V60" s="22" t="s">
        <v>15</v>
      </c>
      <c r="W60" s="5"/>
      <c r="X60" s="5" t="s">
        <v>389</v>
      </c>
      <c r="Y60" s="5"/>
      <c r="Z60" s="7">
        <v>0</v>
      </c>
      <c r="AA60" s="5"/>
      <c r="AB60" s="7">
        <f>ROUND(AB59+Z60,5)</f>
        <v>133597.41</v>
      </c>
    </row>
    <row r="61" spans="1:28" x14ac:dyDescent="0.35">
      <c r="A61" s="5"/>
      <c r="B61" s="5"/>
      <c r="C61" s="5"/>
      <c r="D61" s="5"/>
      <c r="E61" s="5"/>
      <c r="F61" s="5"/>
      <c r="G61" s="5"/>
      <c r="H61" s="5"/>
      <c r="I61" s="5"/>
      <c r="J61" s="5" t="s">
        <v>261</v>
      </c>
      <c r="K61" s="5"/>
      <c r="L61" s="6">
        <v>45169</v>
      </c>
      <c r="M61" s="5"/>
      <c r="N61" s="5" t="s">
        <v>282</v>
      </c>
      <c r="O61" s="5"/>
      <c r="P61" s="5" t="s">
        <v>342</v>
      </c>
      <c r="Q61" s="5"/>
      <c r="R61" s="5" t="s">
        <v>381</v>
      </c>
      <c r="S61" s="5"/>
      <c r="T61" s="5" t="s">
        <v>387</v>
      </c>
      <c r="U61" s="5"/>
      <c r="V61" s="22" t="s">
        <v>15</v>
      </c>
      <c r="W61" s="5"/>
      <c r="X61" s="5" t="s">
        <v>389</v>
      </c>
      <c r="Y61" s="5"/>
      <c r="Z61" s="7">
        <v>0</v>
      </c>
      <c r="AA61" s="5"/>
      <c r="AB61" s="7">
        <f>ROUND(AB60+Z61,5)</f>
        <v>133597.41</v>
      </c>
    </row>
    <row r="62" spans="1:28" x14ac:dyDescent="0.35">
      <c r="A62" s="5"/>
      <c r="B62" s="5"/>
      <c r="C62" s="5"/>
      <c r="D62" s="5"/>
      <c r="E62" s="5"/>
      <c r="F62" s="5"/>
      <c r="G62" s="5"/>
      <c r="H62" s="5"/>
      <c r="I62" s="5"/>
      <c r="J62" s="5" t="s">
        <v>261</v>
      </c>
      <c r="K62" s="5"/>
      <c r="L62" s="6">
        <v>45169</v>
      </c>
      <c r="M62" s="5"/>
      <c r="N62" s="5" t="s">
        <v>283</v>
      </c>
      <c r="O62" s="5"/>
      <c r="P62" s="5" t="s">
        <v>343</v>
      </c>
      <c r="Q62" s="5"/>
      <c r="R62" s="5" t="s">
        <v>381</v>
      </c>
      <c r="S62" s="5"/>
      <c r="T62" s="5" t="s">
        <v>387</v>
      </c>
      <c r="U62" s="5"/>
      <c r="V62" s="22" t="s">
        <v>15</v>
      </c>
      <c r="W62" s="5"/>
      <c r="X62" s="5" t="s">
        <v>389</v>
      </c>
      <c r="Y62" s="5"/>
      <c r="Z62" s="7">
        <v>0</v>
      </c>
      <c r="AA62" s="5"/>
      <c r="AB62" s="7">
        <f>ROUND(AB61+Z62,5)</f>
        <v>133597.41</v>
      </c>
    </row>
    <row r="63" spans="1:28" x14ac:dyDescent="0.35">
      <c r="A63" s="5"/>
      <c r="B63" s="5"/>
      <c r="C63" s="5"/>
      <c r="D63" s="5"/>
      <c r="E63" s="5"/>
      <c r="F63" s="5"/>
      <c r="G63" s="5"/>
      <c r="H63" s="5"/>
      <c r="I63" s="5"/>
      <c r="J63" s="5" t="s">
        <v>261</v>
      </c>
      <c r="K63" s="5"/>
      <c r="L63" s="6">
        <v>45169</v>
      </c>
      <c r="M63" s="5"/>
      <c r="N63" s="5" t="s">
        <v>284</v>
      </c>
      <c r="O63" s="5"/>
      <c r="P63" s="5" t="s">
        <v>344</v>
      </c>
      <c r="Q63" s="5"/>
      <c r="R63" s="5" t="s">
        <v>381</v>
      </c>
      <c r="S63" s="5"/>
      <c r="T63" s="5" t="s">
        <v>387</v>
      </c>
      <c r="U63" s="5"/>
      <c r="V63" s="22" t="s">
        <v>15</v>
      </c>
      <c r="W63" s="5"/>
      <c r="X63" s="5" t="s">
        <v>389</v>
      </c>
      <c r="Y63" s="5"/>
      <c r="Z63" s="7">
        <v>0</v>
      </c>
      <c r="AA63" s="5"/>
      <c r="AB63" s="7">
        <f>ROUND(AB62+Z63,5)</f>
        <v>133597.41</v>
      </c>
    </row>
    <row r="64" spans="1:28" x14ac:dyDescent="0.35">
      <c r="A64" s="5"/>
      <c r="B64" s="5"/>
      <c r="C64" s="5"/>
      <c r="D64" s="5"/>
      <c r="E64" s="5"/>
      <c r="F64" s="5"/>
      <c r="G64" s="5"/>
      <c r="H64" s="5"/>
      <c r="I64" s="5"/>
      <c r="J64" s="5" t="s">
        <v>261</v>
      </c>
      <c r="K64" s="5"/>
      <c r="L64" s="6">
        <v>45169</v>
      </c>
      <c r="M64" s="5"/>
      <c r="N64" s="5" t="s">
        <v>285</v>
      </c>
      <c r="O64" s="5"/>
      <c r="P64" s="5" t="s">
        <v>345</v>
      </c>
      <c r="Q64" s="5"/>
      <c r="R64" s="5" t="s">
        <v>381</v>
      </c>
      <c r="S64" s="5"/>
      <c r="T64" s="5" t="s">
        <v>387</v>
      </c>
      <c r="U64" s="5"/>
      <c r="V64" s="22" t="s">
        <v>15</v>
      </c>
      <c r="W64" s="5"/>
      <c r="X64" s="5" t="s">
        <v>389</v>
      </c>
      <c r="Y64" s="5"/>
      <c r="Z64" s="7">
        <v>0</v>
      </c>
      <c r="AA64" s="5"/>
      <c r="AB64" s="7">
        <f>ROUND(AB63+Z64,5)</f>
        <v>133597.41</v>
      </c>
    </row>
    <row r="65" spans="1:28" x14ac:dyDescent="0.35">
      <c r="A65" s="5"/>
      <c r="B65" s="5"/>
      <c r="C65" s="5"/>
      <c r="D65" s="5"/>
      <c r="E65" s="5"/>
      <c r="F65" s="5"/>
      <c r="G65" s="5"/>
      <c r="H65" s="5"/>
      <c r="I65" s="5"/>
      <c r="J65" s="5" t="s">
        <v>261</v>
      </c>
      <c r="K65" s="5"/>
      <c r="L65" s="6">
        <v>45169</v>
      </c>
      <c r="M65" s="5"/>
      <c r="N65" s="5" t="s">
        <v>286</v>
      </c>
      <c r="O65" s="5"/>
      <c r="P65" s="5" t="s">
        <v>346</v>
      </c>
      <c r="Q65" s="5"/>
      <c r="R65" s="5" t="s">
        <v>381</v>
      </c>
      <c r="S65" s="5"/>
      <c r="T65" s="5" t="s">
        <v>387</v>
      </c>
      <c r="U65" s="5"/>
      <c r="V65" s="22" t="s">
        <v>15</v>
      </c>
      <c r="W65" s="5"/>
      <c r="X65" s="5" t="s">
        <v>389</v>
      </c>
      <c r="Y65" s="5"/>
      <c r="Z65" s="7">
        <v>0</v>
      </c>
      <c r="AA65" s="5"/>
      <c r="AB65" s="7">
        <f>ROUND(AB64+Z65,5)</f>
        <v>133597.41</v>
      </c>
    </row>
    <row r="66" spans="1:28" x14ac:dyDescent="0.35">
      <c r="A66" s="5"/>
      <c r="B66" s="5"/>
      <c r="C66" s="5"/>
      <c r="D66" s="5"/>
      <c r="E66" s="5"/>
      <c r="F66" s="5"/>
      <c r="G66" s="5"/>
      <c r="H66" s="5"/>
      <c r="I66" s="5"/>
      <c r="J66" s="5" t="s">
        <v>261</v>
      </c>
      <c r="K66" s="5"/>
      <c r="L66" s="6">
        <v>45169</v>
      </c>
      <c r="M66" s="5"/>
      <c r="N66" s="5" t="s">
        <v>287</v>
      </c>
      <c r="O66" s="5"/>
      <c r="P66" s="5" t="s">
        <v>347</v>
      </c>
      <c r="Q66" s="5"/>
      <c r="R66" s="5" t="s">
        <v>381</v>
      </c>
      <c r="S66" s="5"/>
      <c r="T66" s="5" t="s">
        <v>387</v>
      </c>
      <c r="U66" s="5"/>
      <c r="V66" s="22" t="s">
        <v>15</v>
      </c>
      <c r="W66" s="5"/>
      <c r="X66" s="5" t="s">
        <v>389</v>
      </c>
      <c r="Y66" s="5"/>
      <c r="Z66" s="7">
        <v>0</v>
      </c>
      <c r="AA66" s="5"/>
      <c r="AB66" s="7">
        <f>ROUND(AB65+Z66,5)</f>
        <v>133597.41</v>
      </c>
    </row>
    <row r="67" spans="1:28" x14ac:dyDescent="0.35">
      <c r="A67" s="5"/>
      <c r="B67" s="5"/>
      <c r="C67" s="5"/>
      <c r="D67" s="5"/>
      <c r="E67" s="5"/>
      <c r="F67" s="5"/>
      <c r="G67" s="5"/>
      <c r="H67" s="5"/>
      <c r="I67" s="5"/>
      <c r="J67" s="5" t="s">
        <v>261</v>
      </c>
      <c r="K67" s="5"/>
      <c r="L67" s="6">
        <v>45169</v>
      </c>
      <c r="M67" s="5"/>
      <c r="N67" s="5" t="s">
        <v>288</v>
      </c>
      <c r="O67" s="5"/>
      <c r="P67" s="5" t="s">
        <v>348</v>
      </c>
      <c r="Q67" s="5"/>
      <c r="R67" s="5" t="s">
        <v>381</v>
      </c>
      <c r="S67" s="5"/>
      <c r="T67" s="5" t="s">
        <v>387</v>
      </c>
      <c r="U67" s="5"/>
      <c r="V67" s="22" t="s">
        <v>15</v>
      </c>
      <c r="W67" s="5"/>
      <c r="X67" s="5" t="s">
        <v>389</v>
      </c>
      <c r="Y67" s="5"/>
      <c r="Z67" s="7">
        <v>0</v>
      </c>
      <c r="AA67" s="5"/>
      <c r="AB67" s="7">
        <f>ROUND(AB66+Z67,5)</f>
        <v>133597.41</v>
      </c>
    </row>
    <row r="68" spans="1:28" x14ac:dyDescent="0.35">
      <c r="A68" s="5"/>
      <c r="B68" s="5"/>
      <c r="C68" s="5"/>
      <c r="D68" s="5"/>
      <c r="E68" s="5"/>
      <c r="F68" s="5"/>
      <c r="G68" s="5"/>
      <c r="H68" s="5"/>
      <c r="I68" s="5"/>
      <c r="J68" s="5" t="s">
        <v>261</v>
      </c>
      <c r="K68" s="5"/>
      <c r="L68" s="6">
        <v>45169</v>
      </c>
      <c r="M68" s="5"/>
      <c r="N68" s="5" t="s">
        <v>289</v>
      </c>
      <c r="O68" s="5"/>
      <c r="P68" s="5" t="s">
        <v>349</v>
      </c>
      <c r="Q68" s="5"/>
      <c r="R68" s="5" t="s">
        <v>381</v>
      </c>
      <c r="S68" s="5"/>
      <c r="T68" s="5" t="s">
        <v>387</v>
      </c>
      <c r="U68" s="5"/>
      <c r="V68" s="22" t="s">
        <v>15</v>
      </c>
      <c r="W68" s="5"/>
      <c r="X68" s="5" t="s">
        <v>389</v>
      </c>
      <c r="Y68" s="5"/>
      <c r="Z68" s="7">
        <v>0</v>
      </c>
      <c r="AA68" s="5"/>
      <c r="AB68" s="7">
        <f>ROUND(AB67+Z68,5)</f>
        <v>133597.41</v>
      </c>
    </row>
    <row r="69" spans="1:28" x14ac:dyDescent="0.35">
      <c r="A69" s="5"/>
      <c r="B69" s="5"/>
      <c r="C69" s="5"/>
      <c r="D69" s="5"/>
      <c r="E69" s="5"/>
      <c r="F69" s="5"/>
      <c r="G69" s="5"/>
      <c r="H69" s="5"/>
      <c r="I69" s="5"/>
      <c r="J69" s="5" t="s">
        <v>260</v>
      </c>
      <c r="K69" s="5"/>
      <c r="L69" s="6">
        <v>45169</v>
      </c>
      <c r="M69" s="5"/>
      <c r="N69" s="5" t="s">
        <v>267</v>
      </c>
      <c r="O69" s="5"/>
      <c r="P69" s="5" t="s">
        <v>328</v>
      </c>
      <c r="Q69" s="5"/>
      <c r="R69" s="5" t="s">
        <v>375</v>
      </c>
      <c r="S69" s="5"/>
      <c r="T69" s="5"/>
      <c r="U69" s="5"/>
      <c r="V69" s="22" t="s">
        <v>15</v>
      </c>
      <c r="W69" s="5"/>
      <c r="X69" s="5" t="s">
        <v>389</v>
      </c>
      <c r="Y69" s="5"/>
      <c r="Z69" s="7">
        <v>-3923.21</v>
      </c>
      <c r="AA69" s="5"/>
      <c r="AB69" s="7">
        <f>ROUND(AB68+Z69,5)</f>
        <v>129674.2</v>
      </c>
    </row>
    <row r="70" spans="1:28" x14ac:dyDescent="0.35">
      <c r="A70" s="5"/>
      <c r="B70" s="5"/>
      <c r="C70" s="5"/>
      <c r="D70" s="5"/>
      <c r="E70" s="5"/>
      <c r="F70" s="5"/>
      <c r="G70" s="5"/>
      <c r="H70" s="5"/>
      <c r="I70" s="5"/>
      <c r="J70" s="5" t="s">
        <v>262</v>
      </c>
      <c r="K70" s="5"/>
      <c r="L70" s="6">
        <v>45169</v>
      </c>
      <c r="M70" s="5"/>
      <c r="N70" s="5" t="s">
        <v>290</v>
      </c>
      <c r="O70" s="5"/>
      <c r="P70" s="5"/>
      <c r="Q70" s="5"/>
      <c r="R70" s="5" t="s">
        <v>382</v>
      </c>
      <c r="S70" s="5"/>
      <c r="T70" s="5" t="s">
        <v>387</v>
      </c>
      <c r="U70" s="5"/>
      <c r="V70" s="22" t="s">
        <v>15</v>
      </c>
      <c r="W70" s="5"/>
      <c r="X70" s="5" t="s">
        <v>391</v>
      </c>
      <c r="Y70" s="5"/>
      <c r="Z70" s="7">
        <v>170.42</v>
      </c>
      <c r="AA70" s="5"/>
      <c r="AB70" s="7">
        <f>ROUND(AB69+Z70,5)</f>
        <v>129844.62</v>
      </c>
    </row>
    <row r="71" spans="1:28" ht="15" thickBot="1" x14ac:dyDescent="0.4">
      <c r="A71" s="5"/>
      <c r="B71" s="5"/>
      <c r="C71" s="5"/>
      <c r="D71" s="5"/>
      <c r="E71" s="5"/>
      <c r="F71" s="5"/>
      <c r="G71" s="5"/>
      <c r="H71" s="5"/>
      <c r="I71" s="5"/>
      <c r="J71" s="5" t="s">
        <v>258</v>
      </c>
      <c r="K71" s="5"/>
      <c r="L71" s="6">
        <v>45169</v>
      </c>
      <c r="M71" s="5"/>
      <c r="N71" s="5"/>
      <c r="O71" s="5"/>
      <c r="P71" s="5"/>
      <c r="Q71" s="5"/>
      <c r="R71" s="5" t="s">
        <v>373</v>
      </c>
      <c r="S71" s="5"/>
      <c r="T71" s="5" t="s">
        <v>387</v>
      </c>
      <c r="U71" s="5"/>
      <c r="V71" s="22" t="s">
        <v>15</v>
      </c>
      <c r="W71" s="5"/>
      <c r="X71" s="5" t="s">
        <v>388</v>
      </c>
      <c r="Y71" s="5"/>
      <c r="Z71" s="8">
        <v>0.41</v>
      </c>
      <c r="AA71" s="5"/>
      <c r="AB71" s="8">
        <f>ROUND(AB70+Z71,5)</f>
        <v>129845.03</v>
      </c>
    </row>
    <row r="72" spans="1:28" x14ac:dyDescent="0.35">
      <c r="A72" s="9"/>
      <c r="B72" s="9"/>
      <c r="C72" s="9"/>
      <c r="D72" s="9"/>
      <c r="E72" s="9" t="s">
        <v>24</v>
      </c>
      <c r="F72" s="9"/>
      <c r="G72" s="9"/>
      <c r="H72" s="9"/>
      <c r="I72" s="9"/>
      <c r="J72" s="9"/>
      <c r="K72" s="9"/>
      <c r="L72" s="10"/>
      <c r="M72" s="9"/>
      <c r="N72" s="9"/>
      <c r="O72" s="9"/>
      <c r="P72" s="9"/>
      <c r="Q72" s="9"/>
      <c r="R72" s="9"/>
      <c r="S72" s="9"/>
      <c r="T72" s="9"/>
      <c r="U72" s="9"/>
      <c r="V72" s="23"/>
      <c r="W72" s="9"/>
      <c r="X72" s="9"/>
      <c r="Y72" s="9"/>
      <c r="Z72" s="11">
        <f>ROUND(SUM(Z20:Z71),5)</f>
        <v>10212.85</v>
      </c>
      <c r="AA72" s="9"/>
      <c r="AB72" s="11">
        <f>AB71</f>
        <v>129845.03</v>
      </c>
    </row>
    <row r="73" spans="1:28" x14ac:dyDescent="0.35">
      <c r="A73" s="2"/>
      <c r="B73" s="2"/>
      <c r="C73" s="2"/>
      <c r="D73" s="2"/>
      <c r="E73" s="2" t="s">
        <v>25</v>
      </c>
      <c r="F73" s="2"/>
      <c r="G73" s="2"/>
      <c r="H73" s="2"/>
      <c r="I73" s="2"/>
      <c r="J73" s="2"/>
      <c r="K73" s="2"/>
      <c r="L73" s="4"/>
      <c r="M73" s="2"/>
      <c r="N73" s="2"/>
      <c r="O73" s="2"/>
      <c r="P73" s="2"/>
      <c r="Q73" s="2"/>
      <c r="R73" s="2"/>
      <c r="S73" s="2"/>
      <c r="T73" s="2"/>
      <c r="U73" s="2"/>
      <c r="V73" s="21"/>
      <c r="W73" s="2"/>
      <c r="X73" s="2"/>
      <c r="Y73" s="2"/>
      <c r="Z73" s="3"/>
      <c r="AA73" s="2"/>
      <c r="AB73" s="3">
        <v>144037.21</v>
      </c>
    </row>
    <row r="74" spans="1:28" x14ac:dyDescent="0.35">
      <c r="A74" s="5"/>
      <c r="B74" s="5"/>
      <c r="C74" s="5"/>
      <c r="D74" s="5"/>
      <c r="E74" s="5"/>
      <c r="F74" s="5"/>
      <c r="G74" s="5"/>
      <c r="H74" s="5"/>
      <c r="I74" s="5"/>
      <c r="J74" s="5" t="s">
        <v>258</v>
      </c>
      <c r="K74" s="5"/>
      <c r="L74" s="6">
        <v>45142</v>
      </c>
      <c r="M74" s="5"/>
      <c r="N74" s="5"/>
      <c r="O74" s="5"/>
      <c r="P74" s="5"/>
      <c r="Q74" s="5"/>
      <c r="R74" s="5" t="s">
        <v>258</v>
      </c>
      <c r="S74" s="5"/>
      <c r="T74" s="5"/>
      <c r="U74" s="5"/>
      <c r="V74" s="22" t="s">
        <v>15</v>
      </c>
      <c r="W74" s="5"/>
      <c r="X74" s="5" t="s">
        <v>389</v>
      </c>
      <c r="Y74" s="5"/>
      <c r="Z74" s="7">
        <v>27.31</v>
      </c>
      <c r="AA74" s="5"/>
      <c r="AB74" s="7">
        <f>ROUND(AB73+Z74,5)</f>
        <v>144064.51999999999</v>
      </c>
    </row>
    <row r="75" spans="1:28" x14ac:dyDescent="0.35">
      <c r="A75" s="5"/>
      <c r="B75" s="5"/>
      <c r="C75" s="5"/>
      <c r="D75" s="5"/>
      <c r="E75" s="5"/>
      <c r="F75" s="5"/>
      <c r="G75" s="5"/>
      <c r="H75" s="5"/>
      <c r="I75" s="5"/>
      <c r="J75" s="5" t="s">
        <v>258</v>
      </c>
      <c r="K75" s="5"/>
      <c r="L75" s="6">
        <v>45142</v>
      </c>
      <c r="M75" s="5"/>
      <c r="N75" s="5"/>
      <c r="O75" s="5"/>
      <c r="P75" s="5"/>
      <c r="Q75" s="5"/>
      <c r="R75" s="5" t="s">
        <v>258</v>
      </c>
      <c r="S75" s="5"/>
      <c r="T75" s="5"/>
      <c r="U75" s="5"/>
      <c r="V75" s="22" t="s">
        <v>15</v>
      </c>
      <c r="W75" s="5"/>
      <c r="X75" s="5" t="s">
        <v>389</v>
      </c>
      <c r="Y75" s="5"/>
      <c r="Z75" s="7">
        <v>34484.86</v>
      </c>
      <c r="AA75" s="5"/>
      <c r="AB75" s="7">
        <f>ROUND(AB74+Z75,5)</f>
        <v>178549.38</v>
      </c>
    </row>
    <row r="76" spans="1:28" x14ac:dyDescent="0.35">
      <c r="A76" s="5"/>
      <c r="B76" s="5"/>
      <c r="C76" s="5"/>
      <c r="D76" s="5"/>
      <c r="E76" s="5"/>
      <c r="F76" s="5"/>
      <c r="G76" s="5"/>
      <c r="H76" s="5"/>
      <c r="I76" s="5"/>
      <c r="J76" s="5" t="s">
        <v>258</v>
      </c>
      <c r="K76" s="5"/>
      <c r="L76" s="6">
        <v>45142</v>
      </c>
      <c r="M76" s="5"/>
      <c r="N76" s="5"/>
      <c r="O76" s="5"/>
      <c r="P76" s="5"/>
      <c r="Q76" s="5"/>
      <c r="R76" s="5" t="s">
        <v>258</v>
      </c>
      <c r="S76" s="5"/>
      <c r="T76" s="5"/>
      <c r="U76" s="5"/>
      <c r="V76" s="22" t="s">
        <v>15</v>
      </c>
      <c r="W76" s="5"/>
      <c r="X76" s="5" t="s">
        <v>389</v>
      </c>
      <c r="Y76" s="5"/>
      <c r="Z76" s="7">
        <v>877.06</v>
      </c>
      <c r="AA76" s="5"/>
      <c r="AB76" s="7">
        <f>ROUND(AB75+Z76,5)</f>
        <v>179426.44</v>
      </c>
    </row>
    <row r="77" spans="1:28" x14ac:dyDescent="0.35">
      <c r="A77" s="5"/>
      <c r="B77" s="5"/>
      <c r="C77" s="5"/>
      <c r="D77" s="5"/>
      <c r="E77" s="5"/>
      <c r="F77" s="5"/>
      <c r="G77" s="5"/>
      <c r="H77" s="5"/>
      <c r="I77" s="5"/>
      <c r="J77" s="5" t="s">
        <v>258</v>
      </c>
      <c r="K77" s="5"/>
      <c r="L77" s="6">
        <v>45142</v>
      </c>
      <c r="M77" s="5"/>
      <c r="N77" s="5"/>
      <c r="O77" s="5"/>
      <c r="P77" s="5"/>
      <c r="Q77" s="5"/>
      <c r="R77" s="5" t="s">
        <v>258</v>
      </c>
      <c r="S77" s="5"/>
      <c r="T77" s="5"/>
      <c r="U77" s="5"/>
      <c r="V77" s="22" t="s">
        <v>15</v>
      </c>
      <c r="W77" s="5"/>
      <c r="X77" s="5" t="s">
        <v>389</v>
      </c>
      <c r="Y77" s="5"/>
      <c r="Z77" s="7">
        <v>1144.6300000000001</v>
      </c>
      <c r="AA77" s="5"/>
      <c r="AB77" s="7">
        <f>ROUND(AB76+Z77,5)</f>
        <v>180571.07</v>
      </c>
    </row>
    <row r="78" spans="1:28" x14ac:dyDescent="0.35">
      <c r="A78" s="5"/>
      <c r="B78" s="5"/>
      <c r="C78" s="5"/>
      <c r="D78" s="5"/>
      <c r="E78" s="5"/>
      <c r="F78" s="5"/>
      <c r="G78" s="5"/>
      <c r="H78" s="5"/>
      <c r="I78" s="5"/>
      <c r="J78" s="5" t="s">
        <v>257</v>
      </c>
      <c r="K78" s="5"/>
      <c r="L78" s="6">
        <v>45144</v>
      </c>
      <c r="M78" s="5"/>
      <c r="N78" s="5"/>
      <c r="O78" s="5"/>
      <c r="P78" s="5"/>
      <c r="Q78" s="5"/>
      <c r="R78" s="5" t="s">
        <v>372</v>
      </c>
      <c r="S78" s="5"/>
      <c r="T78" s="5"/>
      <c r="U78" s="5"/>
      <c r="V78" s="22" t="s">
        <v>15</v>
      </c>
      <c r="W78" s="5"/>
      <c r="X78" s="5" t="s">
        <v>23</v>
      </c>
      <c r="Y78" s="5"/>
      <c r="Z78" s="7">
        <v>-44032.160000000003</v>
      </c>
      <c r="AA78" s="5"/>
      <c r="AB78" s="7">
        <f>ROUND(AB77+Z78,5)</f>
        <v>136538.91</v>
      </c>
    </row>
    <row r="79" spans="1:28" x14ac:dyDescent="0.35">
      <c r="A79" s="5"/>
      <c r="B79" s="5"/>
      <c r="C79" s="5"/>
      <c r="D79" s="5"/>
      <c r="E79" s="5"/>
      <c r="F79" s="5"/>
      <c r="G79" s="5"/>
      <c r="H79" s="5"/>
      <c r="I79" s="5"/>
      <c r="J79" s="5" t="s">
        <v>257</v>
      </c>
      <c r="K79" s="5"/>
      <c r="L79" s="6">
        <v>45165</v>
      </c>
      <c r="M79" s="5"/>
      <c r="N79" s="5"/>
      <c r="O79" s="5"/>
      <c r="P79" s="5"/>
      <c r="Q79" s="5"/>
      <c r="R79" s="5" t="s">
        <v>372</v>
      </c>
      <c r="S79" s="5"/>
      <c r="T79" s="5"/>
      <c r="U79" s="5"/>
      <c r="V79" s="22" t="s">
        <v>15</v>
      </c>
      <c r="W79" s="5"/>
      <c r="X79" s="5" t="s">
        <v>23</v>
      </c>
      <c r="Y79" s="5"/>
      <c r="Z79" s="7">
        <v>-36533.86</v>
      </c>
      <c r="AA79" s="5"/>
      <c r="AB79" s="7">
        <f>ROUND(AB78+Z79,5)</f>
        <v>100005.05</v>
      </c>
    </row>
    <row r="80" spans="1:28" ht="15" thickBot="1" x14ac:dyDescent="0.4">
      <c r="A80" s="5"/>
      <c r="B80" s="5"/>
      <c r="C80" s="5"/>
      <c r="D80" s="5"/>
      <c r="E80" s="5"/>
      <c r="F80" s="5"/>
      <c r="G80" s="5"/>
      <c r="H80" s="5"/>
      <c r="I80" s="5"/>
      <c r="J80" s="5" t="s">
        <v>258</v>
      </c>
      <c r="K80" s="5"/>
      <c r="L80" s="6">
        <v>45169</v>
      </c>
      <c r="M80" s="5"/>
      <c r="N80" s="5"/>
      <c r="O80" s="5"/>
      <c r="P80" s="5"/>
      <c r="Q80" s="5"/>
      <c r="R80" s="5" t="s">
        <v>373</v>
      </c>
      <c r="S80" s="5"/>
      <c r="T80" s="5" t="s">
        <v>387</v>
      </c>
      <c r="U80" s="5"/>
      <c r="V80" s="22" t="s">
        <v>15</v>
      </c>
      <c r="W80" s="5"/>
      <c r="X80" s="5" t="s">
        <v>388</v>
      </c>
      <c r="Y80" s="5"/>
      <c r="Z80" s="8">
        <v>1.1000000000000001</v>
      </c>
      <c r="AA80" s="5"/>
      <c r="AB80" s="8">
        <f>ROUND(AB79+Z80,5)</f>
        <v>100006.15</v>
      </c>
    </row>
    <row r="81" spans="1:28" x14ac:dyDescent="0.35">
      <c r="A81" s="9"/>
      <c r="B81" s="9"/>
      <c r="C81" s="9"/>
      <c r="D81" s="9"/>
      <c r="E81" s="9" t="s">
        <v>26</v>
      </c>
      <c r="F81" s="9"/>
      <c r="G81" s="9"/>
      <c r="H81" s="9"/>
      <c r="I81" s="9"/>
      <c r="J81" s="9"/>
      <c r="K81" s="9"/>
      <c r="L81" s="10"/>
      <c r="M81" s="9"/>
      <c r="N81" s="9"/>
      <c r="O81" s="9"/>
      <c r="P81" s="9"/>
      <c r="Q81" s="9"/>
      <c r="R81" s="9"/>
      <c r="S81" s="9"/>
      <c r="T81" s="9"/>
      <c r="U81" s="9"/>
      <c r="V81" s="23"/>
      <c r="W81" s="9"/>
      <c r="X81" s="9"/>
      <c r="Y81" s="9"/>
      <c r="Z81" s="11">
        <f>ROUND(SUM(Z73:Z80),5)</f>
        <v>-44031.06</v>
      </c>
      <c r="AA81" s="9"/>
      <c r="AB81" s="11">
        <f>AB80</f>
        <v>100006.15</v>
      </c>
    </row>
    <row r="82" spans="1:28" x14ac:dyDescent="0.35">
      <c r="A82" s="2"/>
      <c r="B82" s="2"/>
      <c r="C82" s="2"/>
      <c r="D82" s="2"/>
      <c r="E82" s="2" t="s">
        <v>27</v>
      </c>
      <c r="F82" s="2"/>
      <c r="G82" s="2"/>
      <c r="H82" s="2"/>
      <c r="I82" s="2"/>
      <c r="J82" s="2"/>
      <c r="K82" s="2"/>
      <c r="L82" s="4"/>
      <c r="M82" s="2"/>
      <c r="N82" s="2"/>
      <c r="O82" s="2"/>
      <c r="P82" s="2"/>
      <c r="Q82" s="2"/>
      <c r="R82" s="2"/>
      <c r="S82" s="2"/>
      <c r="T82" s="2"/>
      <c r="U82" s="2"/>
      <c r="V82" s="21"/>
      <c r="W82" s="2"/>
      <c r="X82" s="2"/>
      <c r="Y82" s="2"/>
      <c r="Z82" s="3"/>
      <c r="AA82" s="2"/>
      <c r="AB82" s="3">
        <v>0</v>
      </c>
    </row>
    <row r="83" spans="1:28" x14ac:dyDescent="0.35">
      <c r="A83" s="9"/>
      <c r="B83" s="9"/>
      <c r="C83" s="9"/>
      <c r="D83" s="9"/>
      <c r="E83" s="9" t="s">
        <v>28</v>
      </c>
      <c r="F83" s="9"/>
      <c r="G83" s="9"/>
      <c r="H83" s="9"/>
      <c r="I83" s="9"/>
      <c r="J83" s="9"/>
      <c r="K83" s="9"/>
      <c r="L83" s="10"/>
      <c r="M83" s="9"/>
      <c r="N83" s="9"/>
      <c r="O83" s="9"/>
      <c r="P83" s="9"/>
      <c r="Q83" s="9"/>
      <c r="R83" s="9"/>
      <c r="S83" s="9"/>
      <c r="T83" s="9"/>
      <c r="U83" s="9"/>
      <c r="V83" s="23"/>
      <c r="W83" s="9"/>
      <c r="X83" s="9"/>
      <c r="Y83" s="9"/>
      <c r="Z83" s="11"/>
      <c r="AA83" s="9"/>
      <c r="AB83" s="11">
        <f>AB82</f>
        <v>0</v>
      </c>
    </row>
    <row r="84" spans="1:28" x14ac:dyDescent="0.35">
      <c r="A84" s="2"/>
      <c r="B84" s="2"/>
      <c r="C84" s="2"/>
      <c r="D84" s="2"/>
      <c r="E84" s="2" t="s">
        <v>29</v>
      </c>
      <c r="F84" s="2"/>
      <c r="G84" s="2"/>
      <c r="H84" s="2"/>
      <c r="I84" s="2"/>
      <c r="J84" s="2"/>
      <c r="K84" s="2"/>
      <c r="L84" s="4"/>
      <c r="M84" s="2"/>
      <c r="N84" s="2"/>
      <c r="O84" s="2"/>
      <c r="P84" s="2"/>
      <c r="Q84" s="2"/>
      <c r="R84" s="2"/>
      <c r="S84" s="2"/>
      <c r="T84" s="2"/>
      <c r="U84" s="2"/>
      <c r="V84" s="21"/>
      <c r="W84" s="2"/>
      <c r="X84" s="2"/>
      <c r="Y84" s="2"/>
      <c r="Z84" s="3"/>
      <c r="AA84" s="2"/>
      <c r="AB84" s="3">
        <v>0</v>
      </c>
    </row>
    <row r="85" spans="1:28" x14ac:dyDescent="0.35">
      <c r="A85" s="9"/>
      <c r="B85" s="9"/>
      <c r="C85" s="9"/>
      <c r="D85" s="9"/>
      <c r="E85" s="9" t="s">
        <v>30</v>
      </c>
      <c r="F85" s="9"/>
      <c r="G85" s="9"/>
      <c r="H85" s="9"/>
      <c r="I85" s="9"/>
      <c r="J85" s="9"/>
      <c r="K85" s="9"/>
      <c r="L85" s="10"/>
      <c r="M85" s="9"/>
      <c r="N85" s="9"/>
      <c r="O85" s="9"/>
      <c r="P85" s="9"/>
      <c r="Q85" s="9"/>
      <c r="R85" s="9"/>
      <c r="S85" s="9"/>
      <c r="T85" s="9"/>
      <c r="U85" s="9"/>
      <c r="V85" s="23"/>
      <c r="W85" s="9"/>
      <c r="X85" s="9"/>
      <c r="Y85" s="9"/>
      <c r="Z85" s="11"/>
      <c r="AA85" s="9"/>
      <c r="AB85" s="11">
        <f>AB84</f>
        <v>0</v>
      </c>
    </row>
    <row r="86" spans="1:28" x14ac:dyDescent="0.35">
      <c r="A86" s="2"/>
      <c r="B86" s="2"/>
      <c r="C86" s="2"/>
      <c r="D86" s="2"/>
      <c r="E86" s="2" t="s">
        <v>31</v>
      </c>
      <c r="F86" s="2"/>
      <c r="G86" s="2"/>
      <c r="H86" s="2"/>
      <c r="I86" s="2"/>
      <c r="J86" s="2"/>
      <c r="K86" s="2"/>
      <c r="L86" s="4"/>
      <c r="M86" s="2"/>
      <c r="N86" s="2"/>
      <c r="O86" s="2"/>
      <c r="P86" s="2"/>
      <c r="Q86" s="2"/>
      <c r="R86" s="2"/>
      <c r="S86" s="2"/>
      <c r="T86" s="2"/>
      <c r="U86" s="2"/>
      <c r="V86" s="21"/>
      <c r="W86" s="2"/>
      <c r="X86" s="2"/>
      <c r="Y86" s="2"/>
      <c r="Z86" s="3"/>
      <c r="AA86" s="2"/>
      <c r="AB86" s="3">
        <v>0</v>
      </c>
    </row>
    <row r="87" spans="1:28" x14ac:dyDescent="0.35">
      <c r="A87" s="9"/>
      <c r="B87" s="9"/>
      <c r="C87" s="9"/>
      <c r="D87" s="9"/>
      <c r="E87" s="9" t="s">
        <v>32</v>
      </c>
      <c r="F87" s="9"/>
      <c r="G87" s="9"/>
      <c r="H87" s="9"/>
      <c r="I87" s="9"/>
      <c r="J87" s="9"/>
      <c r="K87" s="9"/>
      <c r="L87" s="10"/>
      <c r="M87" s="9"/>
      <c r="N87" s="9"/>
      <c r="O87" s="9"/>
      <c r="P87" s="9"/>
      <c r="Q87" s="9"/>
      <c r="R87" s="9"/>
      <c r="S87" s="9"/>
      <c r="T87" s="9"/>
      <c r="U87" s="9"/>
      <c r="V87" s="23"/>
      <c r="W87" s="9"/>
      <c r="X87" s="9"/>
      <c r="Y87" s="9"/>
      <c r="Z87" s="11"/>
      <c r="AA87" s="9"/>
      <c r="AB87" s="11">
        <f>AB86</f>
        <v>0</v>
      </c>
    </row>
    <row r="88" spans="1:28" x14ac:dyDescent="0.35">
      <c r="A88" s="2"/>
      <c r="B88" s="2"/>
      <c r="C88" s="2"/>
      <c r="D88" s="2"/>
      <c r="E88" s="2" t="s">
        <v>33</v>
      </c>
      <c r="F88" s="2"/>
      <c r="G88" s="2"/>
      <c r="H88" s="2"/>
      <c r="I88" s="2"/>
      <c r="J88" s="2"/>
      <c r="K88" s="2"/>
      <c r="L88" s="4"/>
      <c r="M88" s="2"/>
      <c r="N88" s="2"/>
      <c r="O88" s="2"/>
      <c r="P88" s="2"/>
      <c r="Q88" s="2"/>
      <c r="R88" s="2"/>
      <c r="S88" s="2"/>
      <c r="T88" s="2"/>
      <c r="U88" s="2"/>
      <c r="V88" s="21"/>
      <c r="W88" s="2"/>
      <c r="X88" s="2"/>
      <c r="Y88" s="2"/>
      <c r="Z88" s="3"/>
      <c r="AA88" s="2"/>
      <c r="AB88" s="3">
        <v>0</v>
      </c>
    </row>
    <row r="89" spans="1:28" x14ac:dyDescent="0.35">
      <c r="A89" s="9"/>
      <c r="B89" s="9"/>
      <c r="C89" s="9"/>
      <c r="D89" s="9"/>
      <c r="E89" s="9" t="s">
        <v>34</v>
      </c>
      <c r="F89" s="9"/>
      <c r="G89" s="9"/>
      <c r="H89" s="9"/>
      <c r="I89" s="9"/>
      <c r="J89" s="9"/>
      <c r="K89" s="9"/>
      <c r="L89" s="10"/>
      <c r="M89" s="9"/>
      <c r="N89" s="9"/>
      <c r="O89" s="9"/>
      <c r="P89" s="9"/>
      <c r="Q89" s="9"/>
      <c r="R89" s="9"/>
      <c r="S89" s="9"/>
      <c r="T89" s="9"/>
      <c r="U89" s="9"/>
      <c r="V89" s="23"/>
      <c r="W89" s="9"/>
      <c r="X89" s="9"/>
      <c r="Y89" s="9"/>
      <c r="Z89" s="11"/>
      <c r="AA89" s="9"/>
      <c r="AB89" s="11">
        <f>AB88</f>
        <v>0</v>
      </c>
    </row>
    <row r="90" spans="1:28" x14ac:dyDescent="0.35">
      <c r="A90" s="2"/>
      <c r="B90" s="2"/>
      <c r="C90" s="2"/>
      <c r="D90" s="2"/>
      <c r="E90" s="2" t="s">
        <v>35</v>
      </c>
      <c r="F90" s="2"/>
      <c r="G90" s="2"/>
      <c r="H90" s="2"/>
      <c r="I90" s="2"/>
      <c r="J90" s="2"/>
      <c r="K90" s="2"/>
      <c r="L90" s="4"/>
      <c r="M90" s="2"/>
      <c r="N90" s="2"/>
      <c r="O90" s="2"/>
      <c r="P90" s="2"/>
      <c r="Q90" s="2"/>
      <c r="R90" s="2"/>
      <c r="S90" s="2"/>
      <c r="T90" s="2"/>
      <c r="U90" s="2"/>
      <c r="V90" s="21"/>
      <c r="W90" s="2"/>
      <c r="X90" s="2"/>
      <c r="Y90" s="2"/>
      <c r="Z90" s="3"/>
      <c r="AA90" s="2"/>
      <c r="AB90" s="3">
        <v>0</v>
      </c>
    </row>
    <row r="91" spans="1:28" ht="15" thickBot="1" x14ac:dyDescent="0.4">
      <c r="A91" s="9"/>
      <c r="B91" s="9"/>
      <c r="C91" s="9"/>
      <c r="D91" s="9"/>
      <c r="E91" s="9" t="s">
        <v>36</v>
      </c>
      <c r="F91" s="9"/>
      <c r="G91" s="9"/>
      <c r="H91" s="9"/>
      <c r="I91" s="9"/>
      <c r="J91" s="9"/>
      <c r="K91" s="9"/>
      <c r="L91" s="10"/>
      <c r="M91" s="9"/>
      <c r="N91" s="9"/>
      <c r="O91" s="9"/>
      <c r="P91" s="9"/>
      <c r="Q91" s="9"/>
      <c r="R91" s="9"/>
      <c r="S91" s="9"/>
      <c r="T91" s="9"/>
      <c r="U91" s="9"/>
      <c r="V91" s="23"/>
      <c r="W91" s="9"/>
      <c r="X91" s="9"/>
      <c r="Y91" s="9"/>
      <c r="Z91" s="12"/>
      <c r="AA91" s="9"/>
      <c r="AB91" s="12">
        <f>AB90</f>
        <v>0</v>
      </c>
    </row>
    <row r="92" spans="1:28" x14ac:dyDescent="0.35">
      <c r="A92" s="9"/>
      <c r="B92" s="9"/>
      <c r="C92" s="9"/>
      <c r="D92" s="9" t="s">
        <v>37</v>
      </c>
      <c r="E92" s="9"/>
      <c r="F92" s="9"/>
      <c r="G92" s="9"/>
      <c r="H92" s="9"/>
      <c r="I92" s="9"/>
      <c r="J92" s="9"/>
      <c r="K92" s="9"/>
      <c r="L92" s="10"/>
      <c r="M92" s="9"/>
      <c r="N92" s="9"/>
      <c r="O92" s="9"/>
      <c r="P92" s="9"/>
      <c r="Q92" s="9"/>
      <c r="R92" s="9"/>
      <c r="S92" s="9"/>
      <c r="T92" s="9"/>
      <c r="U92" s="9"/>
      <c r="V92" s="23"/>
      <c r="W92" s="9"/>
      <c r="X92" s="9"/>
      <c r="Y92" s="9"/>
      <c r="Z92" s="11">
        <f>ROUND(Z9+Z13+Z16+Z19+Z72+Z81+Z83+Z85+Z87+Z89+Z91,5)</f>
        <v>-29821.15</v>
      </c>
      <c r="AA92" s="9"/>
      <c r="AB92" s="11">
        <f>ROUND(AB9+AB13+AB16+AB19+AB72+AB81+AB83+AB85+AB87+AB89+AB91,5)</f>
        <v>1195441.3600000001</v>
      </c>
    </row>
    <row r="93" spans="1:28" x14ac:dyDescent="0.35">
      <c r="A93" s="2"/>
      <c r="B93" s="2"/>
      <c r="C93" s="2"/>
      <c r="D93" s="2" t="s">
        <v>38</v>
      </c>
      <c r="E93" s="2"/>
      <c r="F93" s="2"/>
      <c r="G93" s="2"/>
      <c r="H93" s="2"/>
      <c r="I93" s="2"/>
      <c r="J93" s="2"/>
      <c r="K93" s="2"/>
      <c r="L93" s="4"/>
      <c r="M93" s="2"/>
      <c r="N93" s="2"/>
      <c r="O93" s="2"/>
      <c r="P93" s="2"/>
      <c r="Q93" s="2"/>
      <c r="R93" s="2"/>
      <c r="S93" s="2"/>
      <c r="T93" s="2"/>
      <c r="U93" s="2"/>
      <c r="V93" s="21"/>
      <c r="W93" s="2"/>
      <c r="X93" s="2"/>
      <c r="Y93" s="2"/>
      <c r="Z93" s="3"/>
      <c r="AA93" s="2"/>
      <c r="AB93" s="3">
        <v>0</v>
      </c>
    </row>
    <row r="94" spans="1:28" x14ac:dyDescent="0.35">
      <c r="A94" s="9"/>
      <c r="B94" s="9"/>
      <c r="C94" s="9"/>
      <c r="D94" s="9" t="s">
        <v>39</v>
      </c>
      <c r="E94" s="9"/>
      <c r="F94" s="9"/>
      <c r="G94" s="9"/>
      <c r="H94" s="9"/>
      <c r="I94" s="9"/>
      <c r="J94" s="9"/>
      <c r="K94" s="9"/>
      <c r="L94" s="10"/>
      <c r="M94" s="9"/>
      <c r="N94" s="9"/>
      <c r="O94" s="9"/>
      <c r="P94" s="9"/>
      <c r="Q94" s="9"/>
      <c r="R94" s="9"/>
      <c r="S94" s="9"/>
      <c r="T94" s="9"/>
      <c r="U94" s="9"/>
      <c r="V94" s="23"/>
      <c r="W94" s="9"/>
      <c r="X94" s="9"/>
      <c r="Y94" s="9"/>
      <c r="Z94" s="11"/>
      <c r="AA94" s="9"/>
      <c r="AB94" s="11">
        <f>AB93</f>
        <v>0</v>
      </c>
    </row>
    <row r="95" spans="1:28" x14ac:dyDescent="0.35">
      <c r="A95" s="2"/>
      <c r="B95" s="2"/>
      <c r="C95" s="2"/>
      <c r="D95" s="2" t="s">
        <v>40</v>
      </c>
      <c r="E95" s="2"/>
      <c r="F95" s="2"/>
      <c r="G95" s="2"/>
      <c r="H95" s="2"/>
      <c r="I95" s="2"/>
      <c r="J95" s="2"/>
      <c r="K95" s="2"/>
      <c r="L95" s="4"/>
      <c r="M95" s="2"/>
      <c r="N95" s="2"/>
      <c r="O95" s="2"/>
      <c r="P95" s="2"/>
      <c r="Q95" s="2"/>
      <c r="R95" s="2"/>
      <c r="S95" s="2"/>
      <c r="T95" s="2"/>
      <c r="U95" s="2"/>
      <c r="V95" s="21"/>
      <c r="W95" s="2"/>
      <c r="X95" s="2"/>
      <c r="Y95" s="2"/>
      <c r="Z95" s="3"/>
      <c r="AA95" s="2"/>
      <c r="AB95" s="3">
        <v>0</v>
      </c>
    </row>
    <row r="96" spans="1:28" x14ac:dyDescent="0.35">
      <c r="A96" s="9"/>
      <c r="B96" s="9"/>
      <c r="C96" s="9"/>
      <c r="D96" s="9" t="s">
        <v>41</v>
      </c>
      <c r="E96" s="9"/>
      <c r="F96" s="9"/>
      <c r="G96" s="9"/>
      <c r="H96" s="9"/>
      <c r="I96" s="9"/>
      <c r="J96" s="9"/>
      <c r="K96" s="9"/>
      <c r="L96" s="10"/>
      <c r="M96" s="9"/>
      <c r="N96" s="9"/>
      <c r="O96" s="9"/>
      <c r="P96" s="9"/>
      <c r="Q96" s="9"/>
      <c r="R96" s="9"/>
      <c r="S96" s="9"/>
      <c r="T96" s="9"/>
      <c r="U96" s="9"/>
      <c r="V96" s="23"/>
      <c r="W96" s="9"/>
      <c r="X96" s="9"/>
      <c r="Y96" s="9"/>
      <c r="Z96" s="11"/>
      <c r="AA96" s="9"/>
      <c r="AB96" s="11">
        <f>AB95</f>
        <v>0</v>
      </c>
    </row>
    <row r="97" spans="1:28" x14ac:dyDescent="0.35">
      <c r="A97" s="2"/>
      <c r="B97" s="2"/>
      <c r="C97" s="2"/>
      <c r="D97" s="2" t="s">
        <v>42</v>
      </c>
      <c r="E97" s="2"/>
      <c r="F97" s="2"/>
      <c r="G97" s="2"/>
      <c r="H97" s="2"/>
      <c r="I97" s="2"/>
      <c r="J97" s="2"/>
      <c r="K97" s="2"/>
      <c r="L97" s="4"/>
      <c r="M97" s="2"/>
      <c r="N97" s="2"/>
      <c r="O97" s="2"/>
      <c r="P97" s="2"/>
      <c r="Q97" s="2"/>
      <c r="R97" s="2"/>
      <c r="S97" s="2"/>
      <c r="T97" s="2"/>
      <c r="U97" s="2"/>
      <c r="V97" s="21"/>
      <c r="W97" s="2"/>
      <c r="X97" s="2"/>
      <c r="Y97" s="2"/>
      <c r="Z97" s="3"/>
      <c r="AA97" s="2"/>
      <c r="AB97" s="3">
        <v>0</v>
      </c>
    </row>
    <row r="98" spans="1:28" x14ac:dyDescent="0.35">
      <c r="A98" s="9"/>
      <c r="B98" s="9"/>
      <c r="C98" s="9"/>
      <c r="D98" s="9" t="s">
        <v>43</v>
      </c>
      <c r="E98" s="9"/>
      <c r="F98" s="9"/>
      <c r="G98" s="9"/>
      <c r="H98" s="9"/>
      <c r="I98" s="9"/>
      <c r="J98" s="9"/>
      <c r="K98" s="9"/>
      <c r="L98" s="10"/>
      <c r="M98" s="9"/>
      <c r="N98" s="9"/>
      <c r="O98" s="9"/>
      <c r="P98" s="9"/>
      <c r="Q98" s="9"/>
      <c r="R98" s="9"/>
      <c r="S98" s="9"/>
      <c r="T98" s="9"/>
      <c r="U98" s="9"/>
      <c r="V98" s="23"/>
      <c r="W98" s="9"/>
      <c r="X98" s="9"/>
      <c r="Y98" s="9"/>
      <c r="Z98" s="11"/>
      <c r="AA98" s="9"/>
      <c r="AB98" s="11">
        <f>AB97</f>
        <v>0</v>
      </c>
    </row>
    <row r="99" spans="1:28" x14ac:dyDescent="0.35">
      <c r="A99" s="2"/>
      <c r="B99" s="2"/>
      <c r="C99" s="2"/>
      <c r="D99" s="2" t="s">
        <v>44</v>
      </c>
      <c r="E99" s="2"/>
      <c r="F99" s="2"/>
      <c r="G99" s="2"/>
      <c r="H99" s="2"/>
      <c r="I99" s="2"/>
      <c r="J99" s="2"/>
      <c r="K99" s="2"/>
      <c r="L99" s="4"/>
      <c r="M99" s="2"/>
      <c r="N99" s="2"/>
      <c r="O99" s="2"/>
      <c r="P99" s="2"/>
      <c r="Q99" s="2"/>
      <c r="R99" s="2"/>
      <c r="S99" s="2"/>
      <c r="T99" s="2"/>
      <c r="U99" s="2"/>
      <c r="V99" s="21"/>
      <c r="W99" s="2"/>
      <c r="X99" s="2"/>
      <c r="Y99" s="2"/>
      <c r="Z99" s="3"/>
      <c r="AA99" s="2"/>
      <c r="AB99" s="3">
        <v>0</v>
      </c>
    </row>
    <row r="100" spans="1:28" ht="15" thickBot="1" x14ac:dyDescent="0.4">
      <c r="A100" s="9"/>
      <c r="B100" s="9"/>
      <c r="C100" s="9"/>
      <c r="D100" s="9" t="s">
        <v>45</v>
      </c>
      <c r="E100" s="9"/>
      <c r="F100" s="9"/>
      <c r="G100" s="9"/>
      <c r="H100" s="9"/>
      <c r="I100" s="9"/>
      <c r="J100" s="9"/>
      <c r="K100" s="9"/>
      <c r="L100" s="10"/>
      <c r="M100" s="9"/>
      <c r="N100" s="9"/>
      <c r="O100" s="9"/>
      <c r="P100" s="9"/>
      <c r="Q100" s="9"/>
      <c r="R100" s="9"/>
      <c r="S100" s="9"/>
      <c r="T100" s="9"/>
      <c r="U100" s="9"/>
      <c r="V100" s="23"/>
      <c r="W100" s="9"/>
      <c r="X100" s="9"/>
      <c r="Y100" s="9"/>
      <c r="Z100" s="12"/>
      <c r="AA100" s="9"/>
      <c r="AB100" s="12">
        <f>AB99</f>
        <v>0</v>
      </c>
    </row>
    <row r="101" spans="1:28" x14ac:dyDescent="0.35">
      <c r="A101" s="9"/>
      <c r="B101" s="9"/>
      <c r="C101" s="9" t="s">
        <v>46</v>
      </c>
      <c r="D101" s="9"/>
      <c r="E101" s="9"/>
      <c r="F101" s="9"/>
      <c r="G101" s="9"/>
      <c r="H101" s="9"/>
      <c r="I101" s="9"/>
      <c r="J101" s="9"/>
      <c r="K101" s="9"/>
      <c r="L101" s="10"/>
      <c r="M101" s="9"/>
      <c r="N101" s="9"/>
      <c r="O101" s="9"/>
      <c r="P101" s="9"/>
      <c r="Q101" s="9"/>
      <c r="R101" s="9"/>
      <c r="S101" s="9"/>
      <c r="T101" s="9"/>
      <c r="U101" s="9"/>
      <c r="V101" s="23"/>
      <c r="W101" s="9"/>
      <c r="X101" s="9"/>
      <c r="Y101" s="9"/>
      <c r="Z101" s="11">
        <f>ROUND(Z92+Z94+Z96+Z98+Z100,5)</f>
        <v>-29821.15</v>
      </c>
      <c r="AA101" s="9"/>
      <c r="AB101" s="11">
        <f>ROUND(AB92+AB94+AB96+AB98+AB100,5)</f>
        <v>1195441.3600000001</v>
      </c>
    </row>
    <row r="102" spans="1:28" x14ac:dyDescent="0.35">
      <c r="A102" s="2"/>
      <c r="B102" s="2"/>
      <c r="C102" s="2" t="s">
        <v>47</v>
      </c>
      <c r="D102" s="2"/>
      <c r="E102" s="2"/>
      <c r="F102" s="2"/>
      <c r="G102" s="2"/>
      <c r="H102" s="2"/>
      <c r="I102" s="2"/>
      <c r="J102" s="2"/>
      <c r="K102" s="2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1"/>
      <c r="W102" s="2"/>
      <c r="X102" s="2"/>
      <c r="Y102" s="2"/>
      <c r="Z102" s="3"/>
      <c r="AA102" s="2"/>
      <c r="AB102" s="3">
        <v>-2098.56</v>
      </c>
    </row>
    <row r="103" spans="1:28" x14ac:dyDescent="0.35">
      <c r="A103" s="2"/>
      <c r="B103" s="2"/>
      <c r="C103" s="2"/>
      <c r="D103" s="2" t="s">
        <v>48</v>
      </c>
      <c r="E103" s="2"/>
      <c r="F103" s="2"/>
      <c r="G103" s="2"/>
      <c r="H103" s="2"/>
      <c r="I103" s="2"/>
      <c r="J103" s="2"/>
      <c r="K103" s="2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1"/>
      <c r="W103" s="2"/>
      <c r="X103" s="2"/>
      <c r="Y103" s="2"/>
      <c r="Z103" s="3"/>
      <c r="AA103" s="2"/>
      <c r="AB103" s="3">
        <v>-2473.56</v>
      </c>
    </row>
    <row r="104" spans="1:28" ht="15" thickBot="1" x14ac:dyDescent="0.4">
      <c r="A104" s="1"/>
      <c r="B104" s="1"/>
      <c r="C104" s="1"/>
      <c r="D104" s="1"/>
      <c r="E104" s="1"/>
      <c r="F104" s="1"/>
      <c r="G104" s="1"/>
      <c r="H104" s="5"/>
      <c r="I104" s="5"/>
      <c r="J104" s="5" t="s">
        <v>263</v>
      </c>
      <c r="K104" s="5"/>
      <c r="L104" s="6">
        <v>45142</v>
      </c>
      <c r="M104" s="5"/>
      <c r="N104" s="5" t="s">
        <v>291</v>
      </c>
      <c r="O104" s="5"/>
      <c r="P104" s="5" t="s">
        <v>350</v>
      </c>
      <c r="Q104" s="5"/>
      <c r="R104" s="5"/>
      <c r="S104" s="5"/>
      <c r="T104" s="5"/>
      <c r="U104" s="5"/>
      <c r="V104" s="22"/>
      <c r="W104" s="5"/>
      <c r="X104" s="5" t="s">
        <v>76</v>
      </c>
      <c r="Y104" s="5"/>
      <c r="Z104" s="8">
        <v>-282.32</v>
      </c>
      <c r="AA104" s="5"/>
      <c r="AB104" s="8">
        <f>ROUND(AB103+Z104,5)</f>
        <v>-2755.88</v>
      </c>
    </row>
    <row r="105" spans="1:28" x14ac:dyDescent="0.35">
      <c r="A105" s="9"/>
      <c r="B105" s="9"/>
      <c r="C105" s="9"/>
      <c r="D105" s="9" t="s">
        <v>49</v>
      </c>
      <c r="E105" s="9"/>
      <c r="F105" s="9"/>
      <c r="G105" s="9"/>
      <c r="H105" s="9"/>
      <c r="I105" s="9"/>
      <c r="J105" s="9"/>
      <c r="K105" s="9"/>
      <c r="L105" s="10"/>
      <c r="M105" s="9"/>
      <c r="N105" s="9"/>
      <c r="O105" s="9"/>
      <c r="P105" s="9"/>
      <c r="Q105" s="9"/>
      <c r="R105" s="9"/>
      <c r="S105" s="9"/>
      <c r="T105" s="9"/>
      <c r="U105" s="9"/>
      <c r="V105" s="23"/>
      <c r="W105" s="9"/>
      <c r="X105" s="9"/>
      <c r="Y105" s="9"/>
      <c r="Z105" s="11">
        <f>ROUND(SUM(Z103:Z104),5)</f>
        <v>-282.32</v>
      </c>
      <c r="AA105" s="9"/>
      <c r="AB105" s="11">
        <f>AB104</f>
        <v>-2755.88</v>
      </c>
    </row>
    <row r="106" spans="1:28" x14ac:dyDescent="0.35">
      <c r="A106" s="2"/>
      <c r="B106" s="2"/>
      <c r="C106" s="2"/>
      <c r="D106" s="2" t="s">
        <v>50</v>
      </c>
      <c r="E106" s="2"/>
      <c r="F106" s="2"/>
      <c r="G106" s="2"/>
      <c r="H106" s="2"/>
      <c r="I106" s="2"/>
      <c r="J106" s="2"/>
      <c r="K106" s="2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1"/>
      <c r="W106" s="2"/>
      <c r="X106" s="2"/>
      <c r="Y106" s="2"/>
      <c r="Z106" s="3"/>
      <c r="AA106" s="2"/>
      <c r="AB106" s="3">
        <v>0</v>
      </c>
    </row>
    <row r="107" spans="1:28" x14ac:dyDescent="0.35">
      <c r="A107" s="9"/>
      <c r="B107" s="9"/>
      <c r="C107" s="9"/>
      <c r="D107" s="9" t="s">
        <v>51</v>
      </c>
      <c r="E107" s="9"/>
      <c r="F107" s="9"/>
      <c r="G107" s="9"/>
      <c r="H107" s="9"/>
      <c r="I107" s="9"/>
      <c r="J107" s="9"/>
      <c r="K107" s="9"/>
      <c r="L107" s="10"/>
      <c r="M107" s="9"/>
      <c r="N107" s="9"/>
      <c r="O107" s="9"/>
      <c r="P107" s="9"/>
      <c r="Q107" s="9"/>
      <c r="R107" s="9"/>
      <c r="S107" s="9"/>
      <c r="T107" s="9"/>
      <c r="U107" s="9"/>
      <c r="V107" s="23"/>
      <c r="W107" s="9"/>
      <c r="X107" s="9"/>
      <c r="Y107" s="9"/>
      <c r="Z107" s="11"/>
      <c r="AA107" s="9"/>
      <c r="AB107" s="11">
        <f>AB106</f>
        <v>0</v>
      </c>
    </row>
    <row r="108" spans="1:28" x14ac:dyDescent="0.35">
      <c r="A108" s="2"/>
      <c r="B108" s="2"/>
      <c r="C108" s="2"/>
      <c r="D108" s="2" t="s">
        <v>52</v>
      </c>
      <c r="E108" s="2"/>
      <c r="F108" s="2"/>
      <c r="G108" s="2"/>
      <c r="H108" s="2"/>
      <c r="I108" s="2"/>
      <c r="J108" s="2"/>
      <c r="K108" s="2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1"/>
      <c r="W108" s="2"/>
      <c r="X108" s="2"/>
      <c r="Y108" s="2"/>
      <c r="Z108" s="3"/>
      <c r="AA108" s="2"/>
      <c r="AB108" s="3">
        <v>375</v>
      </c>
    </row>
    <row r="109" spans="1:28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 t="s">
        <v>264</v>
      </c>
      <c r="K109" s="5"/>
      <c r="L109" s="6">
        <v>45142</v>
      </c>
      <c r="M109" s="5"/>
      <c r="N109" s="5" t="s">
        <v>292</v>
      </c>
      <c r="O109" s="5"/>
      <c r="P109" s="5" t="s">
        <v>351</v>
      </c>
      <c r="Q109" s="5"/>
      <c r="R109" s="5"/>
      <c r="S109" s="5"/>
      <c r="T109" s="5" t="s">
        <v>387</v>
      </c>
      <c r="U109" s="5"/>
      <c r="V109" s="22"/>
      <c r="W109" s="5"/>
      <c r="X109" s="5" t="s">
        <v>389</v>
      </c>
      <c r="Y109" s="5"/>
      <c r="Z109" s="7">
        <v>400</v>
      </c>
      <c r="AA109" s="5"/>
      <c r="AB109" s="7">
        <f>ROUND(AB108+Z109,5)</f>
        <v>775</v>
      </c>
    </row>
    <row r="110" spans="1:28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 t="s">
        <v>263</v>
      </c>
      <c r="K110" s="5"/>
      <c r="L110" s="6">
        <v>45146</v>
      </c>
      <c r="M110" s="5"/>
      <c r="N110" s="5" t="s">
        <v>293</v>
      </c>
      <c r="O110" s="5"/>
      <c r="P110" s="5" t="s">
        <v>351</v>
      </c>
      <c r="Q110" s="5"/>
      <c r="R110" s="5"/>
      <c r="S110" s="5"/>
      <c r="T110" s="5"/>
      <c r="U110" s="5"/>
      <c r="V110" s="22"/>
      <c r="W110" s="5"/>
      <c r="X110" s="5" t="s">
        <v>76</v>
      </c>
      <c r="Y110" s="5"/>
      <c r="Z110" s="7">
        <v>-400</v>
      </c>
      <c r="AA110" s="5"/>
      <c r="AB110" s="7">
        <f>ROUND(AB109+Z110,5)</f>
        <v>375</v>
      </c>
    </row>
    <row r="111" spans="1:28" ht="15" thickBot="1" x14ac:dyDescent="0.4">
      <c r="A111" s="5"/>
      <c r="B111" s="5"/>
      <c r="C111" s="5"/>
      <c r="D111" s="5"/>
      <c r="E111" s="5"/>
      <c r="F111" s="5"/>
      <c r="G111" s="5"/>
      <c r="H111" s="5"/>
      <c r="I111" s="5"/>
      <c r="J111" s="5" t="s">
        <v>264</v>
      </c>
      <c r="K111" s="5"/>
      <c r="L111" s="6">
        <v>45153</v>
      </c>
      <c r="M111" s="5"/>
      <c r="N111" s="5" t="s">
        <v>294</v>
      </c>
      <c r="O111" s="5"/>
      <c r="P111" s="5" t="s">
        <v>352</v>
      </c>
      <c r="Q111" s="5"/>
      <c r="R111" s="5"/>
      <c r="S111" s="5"/>
      <c r="T111" s="5" t="s">
        <v>387</v>
      </c>
      <c r="U111" s="5"/>
      <c r="V111" s="22"/>
      <c r="W111" s="5"/>
      <c r="X111" s="5" t="s">
        <v>392</v>
      </c>
      <c r="Y111" s="5"/>
      <c r="Z111" s="8">
        <v>2000</v>
      </c>
      <c r="AA111" s="5"/>
      <c r="AB111" s="8">
        <f>ROUND(AB110+Z111,5)</f>
        <v>2375</v>
      </c>
    </row>
    <row r="112" spans="1:28" x14ac:dyDescent="0.35">
      <c r="A112" s="9"/>
      <c r="B112" s="9"/>
      <c r="C112" s="9"/>
      <c r="D112" s="9" t="s">
        <v>53</v>
      </c>
      <c r="E112" s="9"/>
      <c r="F112" s="9"/>
      <c r="G112" s="9"/>
      <c r="H112" s="9"/>
      <c r="I112" s="9"/>
      <c r="J112" s="9"/>
      <c r="K112" s="9"/>
      <c r="L112" s="10"/>
      <c r="M112" s="9"/>
      <c r="N112" s="9"/>
      <c r="O112" s="9"/>
      <c r="P112" s="9"/>
      <c r="Q112" s="9"/>
      <c r="R112" s="9"/>
      <c r="S112" s="9"/>
      <c r="T112" s="9"/>
      <c r="U112" s="9"/>
      <c r="V112" s="23"/>
      <c r="W112" s="9"/>
      <c r="X112" s="9"/>
      <c r="Y112" s="9"/>
      <c r="Z112" s="11">
        <f>ROUND(SUM(Z108:Z111),5)</f>
        <v>2000</v>
      </c>
      <c r="AA112" s="9"/>
      <c r="AB112" s="11">
        <f>AB111</f>
        <v>2375</v>
      </c>
    </row>
    <row r="113" spans="1:28" x14ac:dyDescent="0.35">
      <c r="A113" s="2"/>
      <c r="B113" s="2"/>
      <c r="C113" s="2"/>
      <c r="D113" s="2" t="s">
        <v>54</v>
      </c>
      <c r="E113" s="2"/>
      <c r="F113" s="2"/>
      <c r="G113" s="2"/>
      <c r="H113" s="2"/>
      <c r="I113" s="2"/>
      <c r="J113" s="2"/>
      <c r="K113" s="2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1"/>
      <c r="W113" s="2"/>
      <c r="X113" s="2"/>
      <c r="Y113" s="2"/>
      <c r="Z113" s="3"/>
      <c r="AA113" s="2"/>
      <c r="AB113" s="3">
        <v>0</v>
      </c>
    </row>
    <row r="114" spans="1:28" x14ac:dyDescent="0.35">
      <c r="A114" s="9"/>
      <c r="B114" s="9"/>
      <c r="C114" s="9"/>
      <c r="D114" s="9" t="s">
        <v>55</v>
      </c>
      <c r="E114" s="9"/>
      <c r="F114" s="9"/>
      <c r="G114" s="9"/>
      <c r="H114" s="9"/>
      <c r="I114" s="9"/>
      <c r="J114" s="9"/>
      <c r="K114" s="9"/>
      <c r="L114" s="10"/>
      <c r="M114" s="9"/>
      <c r="N114" s="9"/>
      <c r="O114" s="9"/>
      <c r="P114" s="9"/>
      <c r="Q114" s="9"/>
      <c r="R114" s="9"/>
      <c r="S114" s="9"/>
      <c r="T114" s="9"/>
      <c r="U114" s="9"/>
      <c r="V114" s="23"/>
      <c r="W114" s="9"/>
      <c r="X114" s="9"/>
      <c r="Y114" s="9"/>
      <c r="Z114" s="11"/>
      <c r="AA114" s="9"/>
      <c r="AB114" s="11">
        <f>AB113</f>
        <v>0</v>
      </c>
    </row>
    <row r="115" spans="1:28" x14ac:dyDescent="0.35">
      <c r="A115" s="2"/>
      <c r="B115" s="2"/>
      <c r="C115" s="2"/>
      <c r="D115" s="2" t="s">
        <v>56</v>
      </c>
      <c r="E115" s="2"/>
      <c r="F115" s="2"/>
      <c r="G115" s="2"/>
      <c r="H115" s="2"/>
      <c r="I115" s="2"/>
      <c r="J115" s="2"/>
      <c r="K115" s="2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1"/>
      <c r="W115" s="2"/>
      <c r="X115" s="2"/>
      <c r="Y115" s="2"/>
      <c r="Z115" s="3"/>
      <c r="AA115" s="2"/>
      <c r="AB115" s="3">
        <v>0</v>
      </c>
    </row>
    <row r="116" spans="1:28" ht="15" thickBot="1" x14ac:dyDescent="0.4">
      <c r="A116" s="9"/>
      <c r="B116" s="9"/>
      <c r="C116" s="9"/>
      <c r="D116" s="9" t="s">
        <v>57</v>
      </c>
      <c r="E116" s="9"/>
      <c r="F116" s="9"/>
      <c r="G116" s="9"/>
      <c r="H116" s="9"/>
      <c r="I116" s="9"/>
      <c r="J116" s="9"/>
      <c r="K116" s="9"/>
      <c r="L116" s="10"/>
      <c r="M116" s="9"/>
      <c r="N116" s="9"/>
      <c r="O116" s="9"/>
      <c r="P116" s="9"/>
      <c r="Q116" s="9"/>
      <c r="R116" s="9"/>
      <c r="S116" s="9"/>
      <c r="T116" s="9"/>
      <c r="U116" s="9"/>
      <c r="V116" s="23"/>
      <c r="W116" s="9"/>
      <c r="X116" s="9"/>
      <c r="Y116" s="9"/>
      <c r="Z116" s="12"/>
      <c r="AA116" s="9"/>
      <c r="AB116" s="12">
        <f>AB115</f>
        <v>0</v>
      </c>
    </row>
    <row r="117" spans="1:28" x14ac:dyDescent="0.35">
      <c r="A117" s="9"/>
      <c r="B117" s="9"/>
      <c r="C117" s="9" t="s">
        <v>58</v>
      </c>
      <c r="D117" s="9"/>
      <c r="E117" s="9"/>
      <c r="F117" s="9"/>
      <c r="G117" s="9"/>
      <c r="H117" s="9"/>
      <c r="I117" s="9"/>
      <c r="J117" s="9"/>
      <c r="K117" s="9"/>
      <c r="L117" s="10"/>
      <c r="M117" s="9"/>
      <c r="N117" s="9"/>
      <c r="O117" s="9"/>
      <c r="P117" s="9"/>
      <c r="Q117" s="9"/>
      <c r="R117" s="9"/>
      <c r="S117" s="9"/>
      <c r="T117" s="9"/>
      <c r="U117" s="9"/>
      <c r="V117" s="23"/>
      <c r="W117" s="9"/>
      <c r="X117" s="9"/>
      <c r="Y117" s="9"/>
      <c r="Z117" s="11">
        <f>ROUND(Z105+Z107+Z112+Z114+Z116,5)</f>
        <v>1717.68</v>
      </c>
      <c r="AA117" s="9"/>
      <c r="AB117" s="11">
        <f>ROUND(AB105+AB107+AB112+AB114+AB116,5)</f>
        <v>-380.88</v>
      </c>
    </row>
    <row r="118" spans="1:28" x14ac:dyDescent="0.35">
      <c r="A118" s="2"/>
      <c r="B118" s="2"/>
      <c r="C118" s="2" t="s">
        <v>59</v>
      </c>
      <c r="D118" s="2"/>
      <c r="E118" s="2"/>
      <c r="F118" s="2"/>
      <c r="G118" s="2"/>
      <c r="H118" s="2"/>
      <c r="I118" s="2"/>
      <c r="J118" s="2"/>
      <c r="K118" s="2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1"/>
      <c r="W118" s="2"/>
      <c r="X118" s="2"/>
      <c r="Y118" s="2"/>
      <c r="Z118" s="3"/>
      <c r="AA118" s="2"/>
      <c r="AB118" s="3">
        <v>0</v>
      </c>
    </row>
    <row r="119" spans="1:28" x14ac:dyDescent="0.35">
      <c r="A119" s="2"/>
      <c r="B119" s="2"/>
      <c r="C119" s="2"/>
      <c r="D119" s="2" t="s">
        <v>60</v>
      </c>
      <c r="E119" s="2"/>
      <c r="F119" s="2"/>
      <c r="G119" s="2"/>
      <c r="H119" s="2"/>
      <c r="I119" s="2"/>
      <c r="J119" s="2"/>
      <c r="K119" s="2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1"/>
      <c r="W119" s="2"/>
      <c r="X119" s="2"/>
      <c r="Y119" s="2"/>
      <c r="Z119" s="3"/>
      <c r="AA119" s="2"/>
      <c r="AB119" s="3">
        <v>0</v>
      </c>
    </row>
    <row r="120" spans="1:28" x14ac:dyDescent="0.35">
      <c r="A120" s="9"/>
      <c r="B120" s="9"/>
      <c r="C120" s="9"/>
      <c r="D120" s="9" t="s">
        <v>61</v>
      </c>
      <c r="E120" s="9"/>
      <c r="F120" s="9"/>
      <c r="G120" s="9"/>
      <c r="H120" s="9"/>
      <c r="I120" s="9"/>
      <c r="J120" s="9"/>
      <c r="K120" s="9"/>
      <c r="L120" s="10"/>
      <c r="M120" s="9"/>
      <c r="N120" s="9"/>
      <c r="O120" s="9"/>
      <c r="P120" s="9"/>
      <c r="Q120" s="9"/>
      <c r="R120" s="9"/>
      <c r="S120" s="9"/>
      <c r="T120" s="9"/>
      <c r="U120" s="9"/>
      <c r="V120" s="23"/>
      <c r="W120" s="9"/>
      <c r="X120" s="9"/>
      <c r="Y120" s="9"/>
      <c r="Z120" s="11"/>
      <c r="AA120" s="9"/>
      <c r="AB120" s="11">
        <f>AB119</f>
        <v>0</v>
      </c>
    </row>
    <row r="121" spans="1:28" x14ac:dyDescent="0.35">
      <c r="A121" s="2"/>
      <c r="B121" s="2"/>
      <c r="C121" s="2"/>
      <c r="D121" s="2" t="s">
        <v>62</v>
      </c>
      <c r="E121" s="2"/>
      <c r="F121" s="2"/>
      <c r="G121" s="2"/>
      <c r="H121" s="2"/>
      <c r="I121" s="2"/>
      <c r="J121" s="2"/>
      <c r="K121" s="2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1"/>
      <c r="W121" s="2"/>
      <c r="X121" s="2"/>
      <c r="Y121" s="2"/>
      <c r="Z121" s="3"/>
      <c r="AA121" s="2"/>
      <c r="AB121" s="3">
        <v>0</v>
      </c>
    </row>
    <row r="122" spans="1:28" x14ac:dyDescent="0.35">
      <c r="A122" s="9"/>
      <c r="B122" s="9"/>
      <c r="C122" s="9"/>
      <c r="D122" s="9" t="s">
        <v>63</v>
      </c>
      <c r="E122" s="9"/>
      <c r="F122" s="9"/>
      <c r="G122" s="9"/>
      <c r="H122" s="9"/>
      <c r="I122" s="9"/>
      <c r="J122" s="9"/>
      <c r="K122" s="9"/>
      <c r="L122" s="10"/>
      <c r="M122" s="9"/>
      <c r="N122" s="9"/>
      <c r="O122" s="9"/>
      <c r="P122" s="9"/>
      <c r="Q122" s="9"/>
      <c r="R122" s="9"/>
      <c r="S122" s="9"/>
      <c r="T122" s="9"/>
      <c r="U122" s="9"/>
      <c r="V122" s="23"/>
      <c r="W122" s="9"/>
      <c r="X122" s="9"/>
      <c r="Y122" s="9"/>
      <c r="Z122" s="11"/>
      <c r="AA122" s="9"/>
      <c r="AB122" s="11">
        <f>AB121</f>
        <v>0</v>
      </c>
    </row>
    <row r="123" spans="1:28" x14ac:dyDescent="0.35">
      <c r="A123" s="2"/>
      <c r="B123" s="2"/>
      <c r="C123" s="2"/>
      <c r="D123" s="2" t="s">
        <v>64</v>
      </c>
      <c r="E123" s="2"/>
      <c r="F123" s="2"/>
      <c r="G123" s="2"/>
      <c r="H123" s="2"/>
      <c r="I123" s="2"/>
      <c r="J123" s="2"/>
      <c r="K123" s="2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1"/>
      <c r="W123" s="2"/>
      <c r="X123" s="2"/>
      <c r="Y123" s="2"/>
      <c r="Z123" s="3"/>
      <c r="AA123" s="2"/>
      <c r="AB123" s="3">
        <v>0</v>
      </c>
    </row>
    <row r="124" spans="1:28" x14ac:dyDescent="0.35">
      <c r="A124" s="9"/>
      <c r="B124" s="9"/>
      <c r="C124" s="9"/>
      <c r="D124" s="9" t="s">
        <v>65</v>
      </c>
      <c r="E124" s="9"/>
      <c r="F124" s="9"/>
      <c r="G124" s="9"/>
      <c r="H124" s="9"/>
      <c r="I124" s="9"/>
      <c r="J124" s="9"/>
      <c r="K124" s="9"/>
      <c r="L124" s="10"/>
      <c r="M124" s="9"/>
      <c r="N124" s="9"/>
      <c r="O124" s="9"/>
      <c r="P124" s="9"/>
      <c r="Q124" s="9"/>
      <c r="R124" s="9"/>
      <c r="S124" s="9"/>
      <c r="T124" s="9"/>
      <c r="U124" s="9"/>
      <c r="V124" s="23"/>
      <c r="W124" s="9"/>
      <c r="X124" s="9"/>
      <c r="Y124" s="9"/>
      <c r="Z124" s="11"/>
      <c r="AA124" s="9"/>
      <c r="AB124" s="11">
        <f>AB123</f>
        <v>0</v>
      </c>
    </row>
    <row r="125" spans="1:28" x14ac:dyDescent="0.35">
      <c r="A125" s="2"/>
      <c r="B125" s="2"/>
      <c r="C125" s="2"/>
      <c r="D125" s="2" t="s">
        <v>66</v>
      </c>
      <c r="E125" s="2"/>
      <c r="F125" s="2"/>
      <c r="G125" s="2"/>
      <c r="H125" s="2"/>
      <c r="I125" s="2"/>
      <c r="J125" s="2"/>
      <c r="K125" s="2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1"/>
      <c r="W125" s="2"/>
      <c r="X125" s="2"/>
      <c r="Y125" s="2"/>
      <c r="Z125" s="3"/>
      <c r="AA125" s="2"/>
      <c r="AB125" s="3">
        <v>0</v>
      </c>
    </row>
    <row r="126" spans="1:28" x14ac:dyDescent="0.35">
      <c r="A126" s="9"/>
      <c r="B126" s="9"/>
      <c r="C126" s="9"/>
      <c r="D126" s="9" t="s">
        <v>67</v>
      </c>
      <c r="E126" s="9"/>
      <c r="F126" s="9"/>
      <c r="G126" s="9"/>
      <c r="H126" s="9"/>
      <c r="I126" s="9"/>
      <c r="J126" s="9"/>
      <c r="K126" s="9"/>
      <c r="L126" s="10"/>
      <c r="M126" s="9"/>
      <c r="N126" s="9"/>
      <c r="O126" s="9"/>
      <c r="P126" s="9"/>
      <c r="Q126" s="9"/>
      <c r="R126" s="9"/>
      <c r="S126" s="9"/>
      <c r="T126" s="9"/>
      <c r="U126" s="9"/>
      <c r="V126" s="23"/>
      <c r="W126" s="9"/>
      <c r="X126" s="9"/>
      <c r="Y126" s="9"/>
      <c r="Z126" s="11"/>
      <c r="AA126" s="9"/>
      <c r="AB126" s="11">
        <f>AB125</f>
        <v>0</v>
      </c>
    </row>
    <row r="127" spans="1:28" x14ac:dyDescent="0.35">
      <c r="A127" s="2"/>
      <c r="B127" s="2"/>
      <c r="C127" s="2"/>
      <c r="D127" s="2" t="s">
        <v>68</v>
      </c>
      <c r="E127" s="2"/>
      <c r="F127" s="2"/>
      <c r="G127" s="2"/>
      <c r="H127" s="2"/>
      <c r="I127" s="2"/>
      <c r="J127" s="2"/>
      <c r="K127" s="2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1"/>
      <c r="W127" s="2"/>
      <c r="X127" s="2"/>
      <c r="Y127" s="2"/>
      <c r="Z127" s="3"/>
      <c r="AA127" s="2"/>
      <c r="AB127" s="3">
        <v>0</v>
      </c>
    </row>
    <row r="128" spans="1:28" x14ac:dyDescent="0.35">
      <c r="A128" s="9"/>
      <c r="B128" s="9"/>
      <c r="C128" s="9"/>
      <c r="D128" s="9" t="s">
        <v>69</v>
      </c>
      <c r="E128" s="9"/>
      <c r="F128" s="9"/>
      <c r="G128" s="9"/>
      <c r="H128" s="9"/>
      <c r="I128" s="9"/>
      <c r="J128" s="9"/>
      <c r="K128" s="9"/>
      <c r="L128" s="10"/>
      <c r="M128" s="9"/>
      <c r="N128" s="9"/>
      <c r="O128" s="9"/>
      <c r="P128" s="9"/>
      <c r="Q128" s="9"/>
      <c r="R128" s="9"/>
      <c r="S128" s="9"/>
      <c r="T128" s="9"/>
      <c r="U128" s="9"/>
      <c r="V128" s="23"/>
      <c r="W128" s="9"/>
      <c r="X128" s="9"/>
      <c r="Y128" s="9"/>
      <c r="Z128" s="11"/>
      <c r="AA128" s="9"/>
      <c r="AB128" s="11">
        <f>AB127</f>
        <v>0</v>
      </c>
    </row>
    <row r="129" spans="1:28" x14ac:dyDescent="0.35">
      <c r="A129" s="2"/>
      <c r="B129" s="2"/>
      <c r="C129" s="2"/>
      <c r="D129" s="2" t="s">
        <v>70</v>
      </c>
      <c r="E129" s="2"/>
      <c r="F129" s="2"/>
      <c r="G129" s="2"/>
      <c r="H129" s="2"/>
      <c r="I129" s="2"/>
      <c r="J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1"/>
      <c r="W129" s="2"/>
      <c r="X129" s="2"/>
      <c r="Y129" s="2"/>
      <c r="Z129" s="3"/>
      <c r="AA129" s="2"/>
      <c r="AB129" s="3">
        <v>0</v>
      </c>
    </row>
    <row r="130" spans="1:28" x14ac:dyDescent="0.35">
      <c r="A130" s="9"/>
      <c r="B130" s="9"/>
      <c r="C130" s="9"/>
      <c r="D130" s="9" t="s">
        <v>71</v>
      </c>
      <c r="E130" s="9"/>
      <c r="F130" s="9"/>
      <c r="G130" s="9"/>
      <c r="H130" s="9"/>
      <c r="I130" s="9"/>
      <c r="J130" s="9"/>
      <c r="K130" s="9"/>
      <c r="L130" s="10"/>
      <c r="M130" s="9"/>
      <c r="N130" s="9"/>
      <c r="O130" s="9"/>
      <c r="P130" s="9"/>
      <c r="Q130" s="9"/>
      <c r="R130" s="9"/>
      <c r="S130" s="9"/>
      <c r="T130" s="9"/>
      <c r="U130" s="9"/>
      <c r="V130" s="23"/>
      <c r="W130" s="9"/>
      <c r="X130" s="9"/>
      <c r="Y130" s="9"/>
      <c r="Z130" s="11"/>
      <c r="AA130" s="9"/>
      <c r="AB130" s="11">
        <f>AB129</f>
        <v>0</v>
      </c>
    </row>
    <row r="131" spans="1:28" x14ac:dyDescent="0.35">
      <c r="A131" s="2"/>
      <c r="B131" s="2"/>
      <c r="C131" s="2"/>
      <c r="D131" s="2" t="s">
        <v>72</v>
      </c>
      <c r="E131" s="2"/>
      <c r="F131" s="2"/>
      <c r="G131" s="2"/>
      <c r="H131" s="2"/>
      <c r="I131" s="2"/>
      <c r="J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1"/>
      <c r="W131" s="2"/>
      <c r="X131" s="2"/>
      <c r="Y131" s="2"/>
      <c r="Z131" s="3"/>
      <c r="AA131" s="2"/>
      <c r="AB131" s="3">
        <v>0</v>
      </c>
    </row>
    <row r="132" spans="1:28" x14ac:dyDescent="0.35">
      <c r="A132" s="9"/>
      <c r="B132" s="9"/>
      <c r="C132" s="9"/>
      <c r="D132" s="9" t="s">
        <v>73</v>
      </c>
      <c r="E132" s="9"/>
      <c r="F132" s="9"/>
      <c r="G132" s="9"/>
      <c r="H132" s="9"/>
      <c r="I132" s="9"/>
      <c r="J132" s="9"/>
      <c r="K132" s="9"/>
      <c r="L132" s="10"/>
      <c r="M132" s="9"/>
      <c r="N132" s="9"/>
      <c r="O132" s="9"/>
      <c r="P132" s="9"/>
      <c r="Q132" s="9"/>
      <c r="R132" s="9"/>
      <c r="S132" s="9"/>
      <c r="T132" s="9"/>
      <c r="U132" s="9"/>
      <c r="V132" s="23"/>
      <c r="W132" s="9"/>
      <c r="X132" s="9"/>
      <c r="Y132" s="9"/>
      <c r="Z132" s="11"/>
      <c r="AA132" s="9"/>
      <c r="AB132" s="11">
        <f>AB131</f>
        <v>0</v>
      </c>
    </row>
    <row r="133" spans="1:28" x14ac:dyDescent="0.35">
      <c r="A133" s="2"/>
      <c r="B133" s="2"/>
      <c r="C133" s="2"/>
      <c r="D133" s="2" t="s">
        <v>74</v>
      </c>
      <c r="E133" s="2"/>
      <c r="F133" s="2"/>
      <c r="G133" s="2"/>
      <c r="H133" s="2"/>
      <c r="I133" s="2"/>
      <c r="J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1"/>
      <c r="W133" s="2"/>
      <c r="X133" s="2"/>
      <c r="Y133" s="2"/>
      <c r="Z133" s="3"/>
      <c r="AA133" s="2"/>
      <c r="AB133" s="3">
        <v>0</v>
      </c>
    </row>
    <row r="134" spans="1:28" x14ac:dyDescent="0.35">
      <c r="A134" s="9"/>
      <c r="B134" s="9"/>
      <c r="C134" s="9"/>
      <c r="D134" s="9" t="s">
        <v>75</v>
      </c>
      <c r="E134" s="9"/>
      <c r="F134" s="9"/>
      <c r="G134" s="9"/>
      <c r="H134" s="9"/>
      <c r="I134" s="9"/>
      <c r="J134" s="9"/>
      <c r="K134" s="9"/>
      <c r="L134" s="10"/>
      <c r="M134" s="9"/>
      <c r="N134" s="9"/>
      <c r="O134" s="9"/>
      <c r="P134" s="9"/>
      <c r="Q134" s="9"/>
      <c r="R134" s="9"/>
      <c r="S134" s="9"/>
      <c r="T134" s="9"/>
      <c r="U134" s="9"/>
      <c r="V134" s="23"/>
      <c r="W134" s="9"/>
      <c r="X134" s="9"/>
      <c r="Y134" s="9"/>
      <c r="Z134" s="11"/>
      <c r="AA134" s="9"/>
      <c r="AB134" s="11">
        <f>AB133</f>
        <v>0</v>
      </c>
    </row>
    <row r="135" spans="1:28" x14ac:dyDescent="0.35">
      <c r="A135" s="2"/>
      <c r="B135" s="2"/>
      <c r="C135" s="2"/>
      <c r="D135" s="2" t="s">
        <v>76</v>
      </c>
      <c r="E135" s="2"/>
      <c r="F135" s="2"/>
      <c r="G135" s="2"/>
      <c r="H135" s="2"/>
      <c r="I135" s="2"/>
      <c r="J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1"/>
      <c r="W135" s="2"/>
      <c r="X135" s="2"/>
      <c r="Y135" s="2"/>
      <c r="Z135" s="3"/>
      <c r="AA135" s="2"/>
      <c r="AB135" s="3">
        <v>0</v>
      </c>
    </row>
    <row r="136" spans="1:28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 t="s">
        <v>263</v>
      </c>
      <c r="K136" s="5"/>
      <c r="L136" s="6">
        <v>45142</v>
      </c>
      <c r="M136" s="5"/>
      <c r="N136" s="5" t="s">
        <v>291</v>
      </c>
      <c r="O136" s="5"/>
      <c r="P136" s="5" t="s">
        <v>350</v>
      </c>
      <c r="Q136" s="5"/>
      <c r="R136" s="5"/>
      <c r="S136" s="5"/>
      <c r="T136" s="5"/>
      <c r="U136" s="5"/>
      <c r="V136" s="22" t="s">
        <v>15</v>
      </c>
      <c r="W136" s="5"/>
      <c r="X136" s="5" t="s">
        <v>48</v>
      </c>
      <c r="Y136" s="5"/>
      <c r="Z136" s="7">
        <v>282.32</v>
      </c>
      <c r="AA136" s="5"/>
      <c r="AB136" s="7">
        <f>ROUND(AB135+Z136,5)</f>
        <v>282.32</v>
      </c>
    </row>
    <row r="137" spans="1:28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 t="s">
        <v>258</v>
      </c>
      <c r="K137" s="5"/>
      <c r="L137" s="6">
        <v>45142</v>
      </c>
      <c r="M137" s="5"/>
      <c r="N137" s="5" t="s">
        <v>291</v>
      </c>
      <c r="O137" s="5"/>
      <c r="P137" s="5" t="s">
        <v>350</v>
      </c>
      <c r="Q137" s="5"/>
      <c r="R137" s="5" t="s">
        <v>258</v>
      </c>
      <c r="S137" s="5"/>
      <c r="T137" s="5" t="s">
        <v>387</v>
      </c>
      <c r="U137" s="5"/>
      <c r="V137" s="22" t="s">
        <v>15</v>
      </c>
      <c r="W137" s="5"/>
      <c r="X137" s="5" t="s">
        <v>23</v>
      </c>
      <c r="Y137" s="5"/>
      <c r="Z137" s="7">
        <v>-282.32</v>
      </c>
      <c r="AA137" s="5"/>
      <c r="AB137" s="7">
        <f>ROUND(AB136+Z137,5)</f>
        <v>0</v>
      </c>
    </row>
    <row r="138" spans="1:28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 t="s">
        <v>263</v>
      </c>
      <c r="K138" s="5"/>
      <c r="L138" s="6">
        <v>45146</v>
      </c>
      <c r="M138" s="5"/>
      <c r="N138" s="5" t="s">
        <v>293</v>
      </c>
      <c r="O138" s="5"/>
      <c r="P138" s="5" t="s">
        <v>351</v>
      </c>
      <c r="Q138" s="5"/>
      <c r="R138" s="5"/>
      <c r="S138" s="5"/>
      <c r="T138" s="5"/>
      <c r="U138" s="5"/>
      <c r="V138" s="22" t="s">
        <v>15</v>
      </c>
      <c r="W138" s="5"/>
      <c r="X138" s="5" t="s">
        <v>52</v>
      </c>
      <c r="Y138" s="5"/>
      <c r="Z138" s="7">
        <v>400</v>
      </c>
      <c r="AA138" s="5"/>
      <c r="AB138" s="7">
        <f>ROUND(AB137+Z138,5)</f>
        <v>400</v>
      </c>
    </row>
    <row r="139" spans="1:28" ht="15" thickBot="1" x14ac:dyDescent="0.4">
      <c r="A139" s="5"/>
      <c r="B139" s="5"/>
      <c r="C139" s="5"/>
      <c r="D139" s="5"/>
      <c r="E139" s="5"/>
      <c r="F139" s="5"/>
      <c r="G139" s="5"/>
      <c r="H139" s="5"/>
      <c r="I139" s="5"/>
      <c r="J139" s="5" t="s">
        <v>258</v>
      </c>
      <c r="K139" s="5"/>
      <c r="L139" s="6">
        <v>45148</v>
      </c>
      <c r="M139" s="5"/>
      <c r="N139" s="5" t="s">
        <v>293</v>
      </c>
      <c r="O139" s="5"/>
      <c r="P139" s="5" t="s">
        <v>351</v>
      </c>
      <c r="Q139" s="5"/>
      <c r="R139" s="5" t="s">
        <v>258</v>
      </c>
      <c r="S139" s="5"/>
      <c r="T139" s="5"/>
      <c r="U139" s="5"/>
      <c r="V139" s="22" t="s">
        <v>15</v>
      </c>
      <c r="W139" s="5"/>
      <c r="X139" s="5" t="s">
        <v>23</v>
      </c>
      <c r="Y139" s="5"/>
      <c r="Z139" s="13">
        <v>-400</v>
      </c>
      <c r="AA139" s="5"/>
      <c r="AB139" s="13">
        <f>ROUND(AB138+Z139,5)</f>
        <v>0</v>
      </c>
    </row>
    <row r="140" spans="1:28" ht="15" thickBot="1" x14ac:dyDescent="0.4">
      <c r="A140" s="9"/>
      <c r="B140" s="9"/>
      <c r="C140" s="9"/>
      <c r="D140" s="9" t="s">
        <v>77</v>
      </c>
      <c r="E140" s="9"/>
      <c r="F140" s="9"/>
      <c r="G140" s="9"/>
      <c r="H140" s="9"/>
      <c r="I140" s="9"/>
      <c r="J140" s="9"/>
      <c r="K140" s="9"/>
      <c r="L140" s="10"/>
      <c r="M140" s="9"/>
      <c r="N140" s="9"/>
      <c r="O140" s="9"/>
      <c r="P140" s="9"/>
      <c r="Q140" s="9"/>
      <c r="R140" s="9"/>
      <c r="S140" s="9"/>
      <c r="T140" s="9"/>
      <c r="U140" s="9"/>
      <c r="V140" s="23"/>
      <c r="W140" s="9"/>
      <c r="X140" s="9"/>
      <c r="Y140" s="9"/>
      <c r="Z140" s="14">
        <f>ROUND(SUM(Z135:Z139),5)</f>
        <v>0</v>
      </c>
      <c r="AA140" s="9"/>
      <c r="AB140" s="14">
        <f>AB139</f>
        <v>0</v>
      </c>
    </row>
    <row r="141" spans="1:28" ht="15" thickBot="1" x14ac:dyDescent="0.4">
      <c r="A141" s="9"/>
      <c r="B141" s="9"/>
      <c r="C141" s="9" t="s">
        <v>78</v>
      </c>
      <c r="D141" s="9"/>
      <c r="E141" s="9"/>
      <c r="F141" s="9"/>
      <c r="G141" s="9"/>
      <c r="H141" s="9"/>
      <c r="I141" s="9"/>
      <c r="J141" s="9"/>
      <c r="K141" s="9"/>
      <c r="L141" s="10"/>
      <c r="M141" s="9"/>
      <c r="N141" s="9"/>
      <c r="O141" s="9"/>
      <c r="P141" s="9"/>
      <c r="Q141" s="9"/>
      <c r="R141" s="9"/>
      <c r="S141" s="9"/>
      <c r="T141" s="9"/>
      <c r="U141" s="9"/>
      <c r="V141" s="23"/>
      <c r="W141" s="9"/>
      <c r="X141" s="9"/>
      <c r="Y141" s="9"/>
      <c r="Z141" s="15">
        <f>ROUND(Z120+Z122+Z124+Z126+Z128+Z130+Z132+Z134+Z140,5)</f>
        <v>0</v>
      </c>
      <c r="AA141" s="9"/>
      <c r="AB141" s="15">
        <f>ROUND(AB120+AB122+AB124+AB126+AB128+AB130+AB132+AB134+AB140,5)</f>
        <v>0</v>
      </c>
    </row>
    <row r="142" spans="1:28" x14ac:dyDescent="0.35">
      <c r="A142" s="9"/>
      <c r="B142" s="9" t="s">
        <v>79</v>
      </c>
      <c r="C142" s="9"/>
      <c r="D142" s="9"/>
      <c r="E142" s="9"/>
      <c r="F142" s="9"/>
      <c r="G142" s="9"/>
      <c r="H142" s="9"/>
      <c r="I142" s="9"/>
      <c r="J142" s="9"/>
      <c r="K142" s="9"/>
      <c r="L142" s="10"/>
      <c r="M142" s="9"/>
      <c r="N142" s="9"/>
      <c r="O142" s="9"/>
      <c r="P142" s="9"/>
      <c r="Q142" s="9"/>
      <c r="R142" s="9"/>
      <c r="S142" s="9"/>
      <c r="T142" s="9"/>
      <c r="U142" s="9"/>
      <c r="V142" s="23"/>
      <c r="W142" s="9"/>
      <c r="X142" s="9"/>
      <c r="Y142" s="9"/>
      <c r="Z142" s="11">
        <f>ROUND(Z101+Z117+Z141,5)</f>
        <v>-28103.47</v>
      </c>
      <c r="AA142" s="9"/>
      <c r="AB142" s="11">
        <f>ROUND(AB101+AB117+AB141,5)</f>
        <v>1195060.48</v>
      </c>
    </row>
    <row r="143" spans="1:28" x14ac:dyDescent="0.35">
      <c r="A143" s="2"/>
      <c r="B143" s="2" t="s">
        <v>80</v>
      </c>
      <c r="C143" s="2"/>
      <c r="D143" s="2"/>
      <c r="E143" s="2"/>
      <c r="F143" s="2"/>
      <c r="G143" s="2"/>
      <c r="H143" s="2"/>
      <c r="I143" s="2"/>
      <c r="J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1"/>
      <c r="W143" s="2"/>
      <c r="X143" s="2"/>
      <c r="Y143" s="2"/>
      <c r="Z143" s="3"/>
      <c r="AA143" s="2"/>
      <c r="AB143" s="3">
        <v>0</v>
      </c>
    </row>
    <row r="144" spans="1:28" x14ac:dyDescent="0.35">
      <c r="A144" s="2"/>
      <c r="B144" s="2"/>
      <c r="C144" s="2" t="s">
        <v>81</v>
      </c>
      <c r="D144" s="2"/>
      <c r="E144" s="2"/>
      <c r="F144" s="2"/>
      <c r="G144" s="2"/>
      <c r="H144" s="2"/>
      <c r="I144" s="2"/>
      <c r="J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1"/>
      <c r="W144" s="2"/>
      <c r="X144" s="2"/>
      <c r="Y144" s="2"/>
      <c r="Z144" s="3"/>
      <c r="AA144" s="2"/>
      <c r="AB144" s="3">
        <v>2442425.06</v>
      </c>
    </row>
    <row r="145" spans="1:28" x14ac:dyDescent="0.35">
      <c r="A145" s="9"/>
      <c r="B145" s="9"/>
      <c r="C145" s="9" t="s">
        <v>82</v>
      </c>
      <c r="D145" s="9"/>
      <c r="E145" s="9"/>
      <c r="F145" s="9"/>
      <c r="G145" s="9"/>
      <c r="H145" s="9"/>
      <c r="I145" s="9"/>
      <c r="J145" s="9"/>
      <c r="K145" s="9"/>
      <c r="L145" s="10"/>
      <c r="M145" s="9"/>
      <c r="N145" s="9"/>
      <c r="O145" s="9"/>
      <c r="P145" s="9"/>
      <c r="Q145" s="9"/>
      <c r="R145" s="9"/>
      <c r="S145" s="9"/>
      <c r="T145" s="9"/>
      <c r="U145" s="9"/>
      <c r="V145" s="23"/>
      <c r="W145" s="9"/>
      <c r="X145" s="9"/>
      <c r="Y145" s="9"/>
      <c r="Z145" s="11"/>
      <c r="AA145" s="9"/>
      <c r="AB145" s="11">
        <f>AB144</f>
        <v>2442425.06</v>
      </c>
    </row>
    <row r="146" spans="1:28" x14ac:dyDescent="0.35">
      <c r="A146" s="2"/>
      <c r="B146" s="2"/>
      <c r="C146" s="2" t="s">
        <v>83</v>
      </c>
      <c r="D146" s="2"/>
      <c r="E146" s="2"/>
      <c r="F146" s="2"/>
      <c r="G146" s="2"/>
      <c r="H146" s="2"/>
      <c r="I146" s="2"/>
      <c r="J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1"/>
      <c r="W146" s="2"/>
      <c r="X146" s="2"/>
      <c r="Y146" s="2"/>
      <c r="Z146" s="3"/>
      <c r="AA146" s="2"/>
      <c r="AB146" s="3">
        <v>430111.73</v>
      </c>
    </row>
    <row r="147" spans="1:28" x14ac:dyDescent="0.35">
      <c r="A147" s="9"/>
      <c r="B147" s="9"/>
      <c r="C147" s="9" t="s">
        <v>84</v>
      </c>
      <c r="D147" s="9"/>
      <c r="E147" s="9"/>
      <c r="F147" s="9"/>
      <c r="G147" s="9"/>
      <c r="H147" s="9"/>
      <c r="I147" s="9"/>
      <c r="J147" s="9"/>
      <c r="K147" s="9"/>
      <c r="L147" s="10"/>
      <c r="M147" s="9"/>
      <c r="N147" s="9"/>
      <c r="O147" s="9"/>
      <c r="P147" s="9"/>
      <c r="Q147" s="9"/>
      <c r="R147" s="9"/>
      <c r="S147" s="9"/>
      <c r="T147" s="9"/>
      <c r="U147" s="9"/>
      <c r="V147" s="23"/>
      <c r="W147" s="9"/>
      <c r="X147" s="9"/>
      <c r="Y147" s="9"/>
      <c r="Z147" s="11"/>
      <c r="AA147" s="9"/>
      <c r="AB147" s="11">
        <f>AB146</f>
        <v>430111.73</v>
      </c>
    </row>
    <row r="148" spans="1:28" x14ac:dyDescent="0.35">
      <c r="A148" s="2"/>
      <c r="B148" s="2"/>
      <c r="C148" s="2" t="s">
        <v>85</v>
      </c>
      <c r="D148" s="2"/>
      <c r="E148" s="2"/>
      <c r="F148" s="2"/>
      <c r="G148" s="2"/>
      <c r="H148" s="2"/>
      <c r="I148" s="2"/>
      <c r="J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1"/>
      <c r="W148" s="2"/>
      <c r="X148" s="2"/>
      <c r="Y148" s="2"/>
      <c r="Z148" s="3"/>
      <c r="AA148" s="2"/>
      <c r="AB148" s="3">
        <v>129838</v>
      </c>
    </row>
    <row r="149" spans="1:28" x14ac:dyDescent="0.35">
      <c r="A149" s="9"/>
      <c r="B149" s="9"/>
      <c r="C149" s="9" t="s">
        <v>86</v>
      </c>
      <c r="D149" s="9"/>
      <c r="E149" s="9"/>
      <c r="F149" s="9"/>
      <c r="G149" s="9"/>
      <c r="H149" s="9"/>
      <c r="I149" s="9"/>
      <c r="J149" s="9"/>
      <c r="K149" s="9"/>
      <c r="L149" s="10"/>
      <c r="M149" s="9"/>
      <c r="N149" s="9"/>
      <c r="O149" s="9"/>
      <c r="P149" s="9"/>
      <c r="Q149" s="9"/>
      <c r="R149" s="9"/>
      <c r="S149" s="9"/>
      <c r="T149" s="9"/>
      <c r="U149" s="9"/>
      <c r="V149" s="23"/>
      <c r="W149" s="9"/>
      <c r="X149" s="9"/>
      <c r="Y149" s="9"/>
      <c r="Z149" s="11"/>
      <c r="AA149" s="9"/>
      <c r="AB149" s="11">
        <f>AB148</f>
        <v>129838</v>
      </c>
    </row>
    <row r="150" spans="1:28" x14ac:dyDescent="0.35">
      <c r="A150" s="2"/>
      <c r="B150" s="2"/>
      <c r="C150" s="2" t="s">
        <v>87</v>
      </c>
      <c r="D150" s="2"/>
      <c r="E150" s="2"/>
      <c r="F150" s="2"/>
      <c r="G150" s="2"/>
      <c r="H150" s="2"/>
      <c r="I150" s="2"/>
      <c r="J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1"/>
      <c r="W150" s="2"/>
      <c r="X150" s="2"/>
      <c r="Y150" s="2"/>
      <c r="Z150" s="3"/>
      <c r="AA150" s="2"/>
      <c r="AB150" s="3">
        <v>0</v>
      </c>
    </row>
    <row r="151" spans="1:28" x14ac:dyDescent="0.35">
      <c r="A151" s="9"/>
      <c r="B151" s="9"/>
      <c r="C151" s="9" t="s">
        <v>88</v>
      </c>
      <c r="D151" s="9"/>
      <c r="E151" s="9"/>
      <c r="F151" s="9"/>
      <c r="G151" s="9"/>
      <c r="H151" s="9"/>
      <c r="I151" s="9"/>
      <c r="J151" s="9"/>
      <c r="K151" s="9"/>
      <c r="L151" s="10"/>
      <c r="M151" s="9"/>
      <c r="N151" s="9"/>
      <c r="O151" s="9"/>
      <c r="P151" s="9"/>
      <c r="Q151" s="9"/>
      <c r="R151" s="9"/>
      <c r="S151" s="9"/>
      <c r="T151" s="9"/>
      <c r="U151" s="9"/>
      <c r="V151" s="23"/>
      <c r="W151" s="9"/>
      <c r="X151" s="9"/>
      <c r="Y151" s="9"/>
      <c r="Z151" s="11"/>
      <c r="AA151" s="9"/>
      <c r="AB151" s="11">
        <f>AB150</f>
        <v>0</v>
      </c>
    </row>
    <row r="152" spans="1:28" x14ac:dyDescent="0.35">
      <c r="A152" s="2"/>
      <c r="B152" s="2"/>
      <c r="C152" s="2" t="s">
        <v>89</v>
      </c>
      <c r="D152" s="2"/>
      <c r="E152" s="2"/>
      <c r="F152" s="2"/>
      <c r="G152" s="2"/>
      <c r="H152" s="2"/>
      <c r="I152" s="2"/>
      <c r="J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1"/>
      <c r="W152" s="2"/>
      <c r="X152" s="2"/>
      <c r="Y152" s="2"/>
      <c r="Z152" s="3"/>
      <c r="AA152" s="2"/>
      <c r="AB152" s="3">
        <v>0</v>
      </c>
    </row>
    <row r="153" spans="1:28" x14ac:dyDescent="0.35">
      <c r="A153" s="9"/>
      <c r="B153" s="9"/>
      <c r="C153" s="9" t="s">
        <v>90</v>
      </c>
      <c r="D153" s="9"/>
      <c r="E153" s="9"/>
      <c r="F153" s="9"/>
      <c r="G153" s="9"/>
      <c r="H153" s="9"/>
      <c r="I153" s="9"/>
      <c r="J153" s="9"/>
      <c r="K153" s="9"/>
      <c r="L153" s="10"/>
      <c r="M153" s="9"/>
      <c r="N153" s="9"/>
      <c r="O153" s="9"/>
      <c r="P153" s="9"/>
      <c r="Q153" s="9"/>
      <c r="R153" s="9"/>
      <c r="S153" s="9"/>
      <c r="T153" s="9"/>
      <c r="U153" s="9"/>
      <c r="V153" s="23"/>
      <c r="W153" s="9"/>
      <c r="X153" s="9"/>
      <c r="Y153" s="9"/>
      <c r="Z153" s="11"/>
      <c r="AA153" s="9"/>
      <c r="AB153" s="11">
        <f>AB152</f>
        <v>0</v>
      </c>
    </row>
    <row r="154" spans="1:28" x14ac:dyDescent="0.35">
      <c r="A154" s="2"/>
      <c r="B154" s="2"/>
      <c r="C154" s="2" t="s">
        <v>91</v>
      </c>
      <c r="D154" s="2"/>
      <c r="E154" s="2"/>
      <c r="F154" s="2"/>
      <c r="G154" s="2"/>
      <c r="H154" s="2"/>
      <c r="I154" s="2"/>
      <c r="J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1"/>
      <c r="W154" s="2"/>
      <c r="X154" s="2"/>
      <c r="Y154" s="2"/>
      <c r="Z154" s="3"/>
      <c r="AA154" s="2"/>
      <c r="AB154" s="3">
        <v>141816.29999999999</v>
      </c>
    </row>
    <row r="155" spans="1:28" x14ac:dyDescent="0.35">
      <c r="A155" s="9"/>
      <c r="B155" s="9"/>
      <c r="C155" s="9" t="s">
        <v>92</v>
      </c>
      <c r="D155" s="9"/>
      <c r="E155" s="9"/>
      <c r="F155" s="9"/>
      <c r="G155" s="9"/>
      <c r="H155" s="9"/>
      <c r="I155" s="9"/>
      <c r="J155" s="9"/>
      <c r="K155" s="9"/>
      <c r="L155" s="10"/>
      <c r="M155" s="9"/>
      <c r="N155" s="9"/>
      <c r="O155" s="9"/>
      <c r="P155" s="9"/>
      <c r="Q155" s="9"/>
      <c r="R155" s="9"/>
      <c r="S155" s="9"/>
      <c r="T155" s="9"/>
      <c r="U155" s="9"/>
      <c r="V155" s="23"/>
      <c r="W155" s="9"/>
      <c r="X155" s="9"/>
      <c r="Y155" s="9"/>
      <c r="Z155" s="11"/>
      <c r="AA155" s="9"/>
      <c r="AB155" s="11">
        <f>AB154</f>
        <v>141816.29999999999</v>
      </c>
    </row>
    <row r="156" spans="1:28" x14ac:dyDescent="0.35">
      <c r="A156" s="2"/>
      <c r="B156" s="2"/>
      <c r="C156" s="2" t="s">
        <v>93</v>
      </c>
      <c r="D156" s="2"/>
      <c r="E156" s="2"/>
      <c r="F156" s="2"/>
      <c r="G156" s="2"/>
      <c r="H156" s="2"/>
      <c r="I156" s="2"/>
      <c r="J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1"/>
      <c r="W156" s="2"/>
      <c r="X156" s="2"/>
      <c r="Y156" s="2"/>
      <c r="Z156" s="3"/>
      <c r="AA156" s="2"/>
      <c r="AB156" s="3">
        <v>7000</v>
      </c>
    </row>
    <row r="157" spans="1:28" x14ac:dyDescent="0.35">
      <c r="A157" s="9"/>
      <c r="B157" s="9"/>
      <c r="C157" s="9" t="s">
        <v>94</v>
      </c>
      <c r="D157" s="9"/>
      <c r="E157" s="9"/>
      <c r="F157" s="9"/>
      <c r="G157" s="9"/>
      <c r="H157" s="9"/>
      <c r="I157" s="9"/>
      <c r="J157" s="9"/>
      <c r="K157" s="9"/>
      <c r="L157" s="10"/>
      <c r="M157" s="9"/>
      <c r="N157" s="9"/>
      <c r="O157" s="9"/>
      <c r="P157" s="9"/>
      <c r="Q157" s="9"/>
      <c r="R157" s="9"/>
      <c r="S157" s="9"/>
      <c r="T157" s="9"/>
      <c r="U157" s="9"/>
      <c r="V157" s="23"/>
      <c r="W157" s="9"/>
      <c r="X157" s="9"/>
      <c r="Y157" s="9"/>
      <c r="Z157" s="11"/>
      <c r="AA157" s="9"/>
      <c r="AB157" s="11">
        <f>AB156</f>
        <v>7000</v>
      </c>
    </row>
    <row r="158" spans="1:28" x14ac:dyDescent="0.35">
      <c r="A158" s="2"/>
      <c r="B158" s="2"/>
      <c r="C158" s="2" t="s">
        <v>95</v>
      </c>
      <c r="D158" s="2"/>
      <c r="E158" s="2"/>
      <c r="F158" s="2"/>
      <c r="G158" s="2"/>
      <c r="H158" s="2"/>
      <c r="I158" s="2"/>
      <c r="J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1"/>
      <c r="W158" s="2"/>
      <c r="X158" s="2"/>
      <c r="Y158" s="2"/>
      <c r="Z158" s="3"/>
      <c r="AA158" s="2"/>
      <c r="AB158" s="3">
        <v>0</v>
      </c>
    </row>
    <row r="159" spans="1:28" x14ac:dyDescent="0.35">
      <c r="A159" s="9"/>
      <c r="B159" s="9"/>
      <c r="C159" s="9" t="s">
        <v>96</v>
      </c>
      <c r="D159" s="9"/>
      <c r="E159" s="9"/>
      <c r="F159" s="9"/>
      <c r="G159" s="9"/>
      <c r="H159" s="9"/>
      <c r="I159" s="9"/>
      <c r="J159" s="9"/>
      <c r="K159" s="9"/>
      <c r="L159" s="10"/>
      <c r="M159" s="9"/>
      <c r="N159" s="9"/>
      <c r="O159" s="9"/>
      <c r="P159" s="9"/>
      <c r="Q159" s="9"/>
      <c r="R159" s="9"/>
      <c r="S159" s="9"/>
      <c r="T159" s="9"/>
      <c r="U159" s="9"/>
      <c r="V159" s="23"/>
      <c r="W159" s="9"/>
      <c r="X159" s="9"/>
      <c r="Y159" s="9"/>
      <c r="Z159" s="11"/>
      <c r="AA159" s="9"/>
      <c r="AB159" s="11">
        <f>AB158</f>
        <v>0</v>
      </c>
    </row>
    <row r="160" spans="1:28" x14ac:dyDescent="0.35">
      <c r="A160" s="2"/>
      <c r="B160" s="2"/>
      <c r="C160" s="2" t="s">
        <v>97</v>
      </c>
      <c r="D160" s="2"/>
      <c r="E160" s="2"/>
      <c r="F160" s="2"/>
      <c r="G160" s="2"/>
      <c r="H160" s="2"/>
      <c r="I160" s="2"/>
      <c r="J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1"/>
      <c r="W160" s="2"/>
      <c r="X160" s="2"/>
      <c r="Y160" s="2"/>
      <c r="Z160" s="3"/>
      <c r="AA160" s="2"/>
      <c r="AB160" s="3">
        <v>90735.85</v>
      </c>
    </row>
    <row r="161" spans="1:28" x14ac:dyDescent="0.35">
      <c r="A161" s="9"/>
      <c r="B161" s="9"/>
      <c r="C161" s="9" t="s">
        <v>98</v>
      </c>
      <c r="D161" s="9"/>
      <c r="E161" s="9"/>
      <c r="F161" s="9"/>
      <c r="G161" s="9"/>
      <c r="H161" s="9"/>
      <c r="I161" s="9"/>
      <c r="J161" s="9"/>
      <c r="K161" s="9"/>
      <c r="L161" s="10"/>
      <c r="M161" s="9"/>
      <c r="N161" s="9"/>
      <c r="O161" s="9"/>
      <c r="P161" s="9"/>
      <c r="Q161" s="9"/>
      <c r="R161" s="9"/>
      <c r="S161" s="9"/>
      <c r="T161" s="9"/>
      <c r="U161" s="9"/>
      <c r="V161" s="23"/>
      <c r="W161" s="9"/>
      <c r="X161" s="9"/>
      <c r="Y161" s="9"/>
      <c r="Z161" s="11"/>
      <c r="AA161" s="9"/>
      <c r="AB161" s="11">
        <f>AB160</f>
        <v>90735.85</v>
      </c>
    </row>
    <row r="162" spans="1:28" x14ac:dyDescent="0.35">
      <c r="A162" s="2"/>
      <c r="B162" s="2"/>
      <c r="C162" s="2" t="s">
        <v>99</v>
      </c>
      <c r="D162" s="2"/>
      <c r="E162" s="2"/>
      <c r="F162" s="2"/>
      <c r="G162" s="2"/>
      <c r="H162" s="2"/>
      <c r="I162" s="2"/>
      <c r="J162" s="2"/>
      <c r="K162" s="2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1"/>
      <c r="W162" s="2"/>
      <c r="X162" s="2"/>
      <c r="Y162" s="2"/>
      <c r="Z162" s="3"/>
      <c r="AA162" s="2"/>
      <c r="AB162" s="3">
        <v>0</v>
      </c>
    </row>
    <row r="163" spans="1:28" x14ac:dyDescent="0.35">
      <c r="A163" s="9"/>
      <c r="B163" s="9"/>
      <c r="C163" s="9" t="s">
        <v>100</v>
      </c>
      <c r="D163" s="9"/>
      <c r="E163" s="9"/>
      <c r="F163" s="9"/>
      <c r="G163" s="9"/>
      <c r="H163" s="9"/>
      <c r="I163" s="9"/>
      <c r="J163" s="9"/>
      <c r="K163" s="9"/>
      <c r="L163" s="10"/>
      <c r="M163" s="9"/>
      <c r="N163" s="9"/>
      <c r="O163" s="9"/>
      <c r="P163" s="9"/>
      <c r="Q163" s="9"/>
      <c r="R163" s="9"/>
      <c r="S163" s="9"/>
      <c r="T163" s="9"/>
      <c r="U163" s="9"/>
      <c r="V163" s="23"/>
      <c r="W163" s="9"/>
      <c r="X163" s="9"/>
      <c r="Y163" s="9"/>
      <c r="Z163" s="11"/>
      <c r="AA163" s="9"/>
      <c r="AB163" s="11">
        <f>AB162</f>
        <v>0</v>
      </c>
    </row>
    <row r="164" spans="1:28" x14ac:dyDescent="0.35">
      <c r="A164" s="2"/>
      <c r="B164" s="2"/>
      <c r="C164" s="2" t="s">
        <v>101</v>
      </c>
      <c r="D164" s="2"/>
      <c r="E164" s="2"/>
      <c r="F164" s="2"/>
      <c r="G164" s="2"/>
      <c r="H164" s="2"/>
      <c r="I164" s="2"/>
      <c r="J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1"/>
      <c r="W164" s="2"/>
      <c r="X164" s="2"/>
      <c r="Y164" s="2"/>
      <c r="Z164" s="3"/>
      <c r="AA164" s="2"/>
      <c r="AB164" s="3">
        <v>1591932.98</v>
      </c>
    </row>
    <row r="165" spans="1:28" x14ac:dyDescent="0.35">
      <c r="A165" s="9"/>
      <c r="B165" s="9"/>
      <c r="C165" s="9" t="s">
        <v>102</v>
      </c>
      <c r="D165" s="9"/>
      <c r="E165" s="9"/>
      <c r="F165" s="9"/>
      <c r="G165" s="9"/>
      <c r="H165" s="9"/>
      <c r="I165" s="9"/>
      <c r="J165" s="9"/>
      <c r="K165" s="9"/>
      <c r="L165" s="10"/>
      <c r="M165" s="9"/>
      <c r="N165" s="9"/>
      <c r="O165" s="9"/>
      <c r="P165" s="9"/>
      <c r="Q165" s="9"/>
      <c r="R165" s="9"/>
      <c r="S165" s="9"/>
      <c r="T165" s="9"/>
      <c r="U165" s="9"/>
      <c r="V165" s="23"/>
      <c r="W165" s="9"/>
      <c r="X165" s="9"/>
      <c r="Y165" s="9"/>
      <c r="Z165" s="11"/>
      <c r="AA165" s="9"/>
      <c r="AB165" s="11">
        <f>AB164</f>
        <v>1591932.98</v>
      </c>
    </row>
    <row r="166" spans="1:28" x14ac:dyDescent="0.35">
      <c r="A166" s="2"/>
      <c r="B166" s="2"/>
      <c r="C166" s="2" t="s">
        <v>103</v>
      </c>
      <c r="D166" s="2"/>
      <c r="E166" s="2"/>
      <c r="F166" s="2"/>
      <c r="G166" s="2"/>
      <c r="H166" s="2"/>
      <c r="I166" s="2"/>
      <c r="J166" s="2"/>
      <c r="K166" s="2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1"/>
      <c r="W166" s="2"/>
      <c r="X166" s="2"/>
      <c r="Y166" s="2"/>
      <c r="Z166" s="3"/>
      <c r="AA166" s="2"/>
      <c r="AB166" s="3">
        <v>-2841758</v>
      </c>
    </row>
    <row r="167" spans="1:28" x14ac:dyDescent="0.35">
      <c r="A167" s="9"/>
      <c r="B167" s="9"/>
      <c r="C167" s="9" t="s">
        <v>104</v>
      </c>
      <c r="D167" s="9"/>
      <c r="E167" s="9"/>
      <c r="F167" s="9"/>
      <c r="G167" s="9"/>
      <c r="H167" s="9"/>
      <c r="I167" s="9"/>
      <c r="J167" s="9"/>
      <c r="K167" s="9"/>
      <c r="L167" s="10"/>
      <c r="M167" s="9"/>
      <c r="N167" s="9"/>
      <c r="O167" s="9"/>
      <c r="P167" s="9"/>
      <c r="Q167" s="9"/>
      <c r="R167" s="9"/>
      <c r="S167" s="9"/>
      <c r="T167" s="9"/>
      <c r="U167" s="9"/>
      <c r="V167" s="23"/>
      <c r="W167" s="9"/>
      <c r="X167" s="9"/>
      <c r="Y167" s="9"/>
      <c r="Z167" s="11"/>
      <c r="AA167" s="9"/>
      <c r="AB167" s="11">
        <f>AB166</f>
        <v>-2841758</v>
      </c>
    </row>
    <row r="168" spans="1:28" x14ac:dyDescent="0.35">
      <c r="A168" s="2"/>
      <c r="B168" s="2"/>
      <c r="C168" s="2" t="s">
        <v>105</v>
      </c>
      <c r="D168" s="2"/>
      <c r="E168" s="2"/>
      <c r="F168" s="2"/>
      <c r="G168" s="2"/>
      <c r="H168" s="2"/>
      <c r="I168" s="2"/>
      <c r="J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1"/>
      <c r="W168" s="2"/>
      <c r="X168" s="2"/>
      <c r="Y168" s="2"/>
      <c r="Z168" s="3"/>
      <c r="AA168" s="2"/>
      <c r="AB168" s="3">
        <v>-1992101.92</v>
      </c>
    </row>
    <row r="169" spans="1:28" ht="15" thickBot="1" x14ac:dyDescent="0.4">
      <c r="A169" s="9"/>
      <c r="B169" s="9"/>
      <c r="C169" s="9" t="s">
        <v>106</v>
      </c>
      <c r="D169" s="9"/>
      <c r="E169" s="9"/>
      <c r="F169" s="9"/>
      <c r="G169" s="9"/>
      <c r="H169" s="9"/>
      <c r="I169" s="9"/>
      <c r="J169" s="9"/>
      <c r="K169" s="9"/>
      <c r="L169" s="10"/>
      <c r="M169" s="9"/>
      <c r="N169" s="9"/>
      <c r="O169" s="9"/>
      <c r="P169" s="9"/>
      <c r="Q169" s="9"/>
      <c r="R169" s="9"/>
      <c r="S169" s="9"/>
      <c r="T169" s="9"/>
      <c r="U169" s="9"/>
      <c r="V169" s="23"/>
      <c r="W169" s="9"/>
      <c r="X169" s="9"/>
      <c r="Y169" s="9"/>
      <c r="Z169" s="12"/>
      <c r="AA169" s="9"/>
      <c r="AB169" s="12">
        <f>AB168</f>
        <v>-1992101.92</v>
      </c>
    </row>
    <row r="170" spans="1:28" x14ac:dyDescent="0.35">
      <c r="A170" s="9"/>
      <c r="B170" s="9" t="s">
        <v>107</v>
      </c>
      <c r="C170" s="9"/>
      <c r="D170" s="9"/>
      <c r="E170" s="9"/>
      <c r="F170" s="9"/>
      <c r="G170" s="9"/>
      <c r="H170" s="9"/>
      <c r="I170" s="9"/>
      <c r="J170" s="9"/>
      <c r="K170" s="9"/>
      <c r="L170" s="10"/>
      <c r="M170" s="9"/>
      <c r="N170" s="9"/>
      <c r="O170" s="9"/>
      <c r="P170" s="9"/>
      <c r="Q170" s="9"/>
      <c r="R170" s="9"/>
      <c r="S170" s="9"/>
      <c r="T170" s="9"/>
      <c r="U170" s="9"/>
      <c r="V170" s="23"/>
      <c r="W170" s="9"/>
      <c r="X170" s="9"/>
      <c r="Y170" s="9"/>
      <c r="Z170" s="11"/>
      <c r="AA170" s="9"/>
      <c r="AB170" s="11">
        <f>ROUND(AB145+AB147+AB149+AB151+AB153+AB155+AB157+AB159+AB161+AB163+AB165+AB167+AB169,5)</f>
        <v>0</v>
      </c>
    </row>
    <row r="171" spans="1:28" x14ac:dyDescent="0.35">
      <c r="A171" s="2"/>
      <c r="B171" s="2" t="s">
        <v>108</v>
      </c>
      <c r="C171" s="2"/>
      <c r="D171" s="2"/>
      <c r="E171" s="2"/>
      <c r="F171" s="2"/>
      <c r="G171" s="2"/>
      <c r="H171" s="2"/>
      <c r="I171" s="2"/>
      <c r="J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1"/>
      <c r="W171" s="2"/>
      <c r="X171" s="2"/>
      <c r="Y171" s="2"/>
      <c r="Z171" s="3"/>
      <c r="AA171" s="2"/>
      <c r="AB171" s="3">
        <v>0</v>
      </c>
    </row>
    <row r="172" spans="1:28" x14ac:dyDescent="0.35">
      <c r="A172" s="2"/>
      <c r="B172" s="2"/>
      <c r="C172" s="2" t="s">
        <v>109</v>
      </c>
      <c r="D172" s="2"/>
      <c r="E172" s="2"/>
      <c r="F172" s="2"/>
      <c r="G172" s="2"/>
      <c r="H172" s="2"/>
      <c r="I172" s="2"/>
      <c r="J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1"/>
      <c r="W172" s="2"/>
      <c r="X172" s="2"/>
      <c r="Y172" s="2"/>
      <c r="Z172" s="3"/>
      <c r="AA172" s="2"/>
      <c r="AB172" s="3">
        <v>0</v>
      </c>
    </row>
    <row r="173" spans="1:28" ht="15" thickBot="1" x14ac:dyDescent="0.4">
      <c r="A173" s="9"/>
      <c r="B173" s="9"/>
      <c r="C173" s="9" t="s">
        <v>110</v>
      </c>
      <c r="D173" s="9"/>
      <c r="E173" s="9"/>
      <c r="F173" s="9"/>
      <c r="G173" s="9"/>
      <c r="H173" s="9"/>
      <c r="I173" s="9"/>
      <c r="J173" s="9"/>
      <c r="K173" s="9"/>
      <c r="L173" s="10"/>
      <c r="M173" s="9"/>
      <c r="N173" s="9"/>
      <c r="O173" s="9"/>
      <c r="P173" s="9"/>
      <c r="Q173" s="9"/>
      <c r="R173" s="9"/>
      <c r="S173" s="9"/>
      <c r="T173" s="9"/>
      <c r="U173" s="9"/>
      <c r="V173" s="23"/>
      <c r="W173" s="9"/>
      <c r="X173" s="9"/>
      <c r="Y173" s="9"/>
      <c r="Z173" s="16"/>
      <c r="AA173" s="9"/>
      <c r="AB173" s="16">
        <f>AB172</f>
        <v>0</v>
      </c>
    </row>
    <row r="174" spans="1:28" ht="15" thickBot="1" x14ac:dyDescent="0.4">
      <c r="A174" s="9"/>
      <c r="B174" s="9" t="s">
        <v>111</v>
      </c>
      <c r="C174" s="9"/>
      <c r="D174" s="9"/>
      <c r="E174" s="9"/>
      <c r="F174" s="9"/>
      <c r="G174" s="9"/>
      <c r="H174" s="9"/>
      <c r="I174" s="9"/>
      <c r="J174" s="9"/>
      <c r="K174" s="9"/>
      <c r="L174" s="10"/>
      <c r="M174" s="9"/>
      <c r="N174" s="9"/>
      <c r="O174" s="9"/>
      <c r="P174" s="9"/>
      <c r="Q174" s="9"/>
      <c r="R174" s="9"/>
      <c r="S174" s="9"/>
      <c r="T174" s="9"/>
      <c r="U174" s="9"/>
      <c r="V174" s="23"/>
      <c r="W174" s="9"/>
      <c r="X174" s="9"/>
      <c r="Y174" s="9"/>
      <c r="Z174" s="14"/>
      <c r="AA174" s="9"/>
      <c r="AB174" s="14">
        <f>AB173</f>
        <v>0</v>
      </c>
    </row>
    <row r="175" spans="1:28" s="20" customFormat="1" ht="11" thickBot="1" x14ac:dyDescent="0.3">
      <c r="A175" s="17" t="s">
        <v>112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8"/>
      <c r="M175" s="17"/>
      <c r="N175" s="17"/>
      <c r="O175" s="17"/>
      <c r="P175" s="17"/>
      <c r="Q175" s="17"/>
      <c r="R175" s="17"/>
      <c r="S175" s="17"/>
      <c r="T175" s="17"/>
      <c r="U175" s="17"/>
      <c r="V175" s="24"/>
      <c r="W175" s="17"/>
      <c r="X175" s="17"/>
      <c r="Y175" s="17"/>
      <c r="Z175" s="19">
        <f>ROUND(Z142+Z170+Z174,5)</f>
        <v>-28103.47</v>
      </c>
      <c r="AA175" s="17"/>
      <c r="AB175" s="19">
        <f>ROUND(AB142+AB170+AB174,5)</f>
        <v>1195060.48</v>
      </c>
    </row>
    <row r="176" spans="1:28" ht="15" thickTop="1" x14ac:dyDescent="0.35">
      <c r="A176" s="2" t="s">
        <v>113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1"/>
      <c r="W176" s="2"/>
      <c r="X176" s="2"/>
      <c r="Y176" s="2"/>
      <c r="Z176" s="3"/>
      <c r="AA176" s="2"/>
      <c r="AB176" s="3">
        <v>1223163.95</v>
      </c>
    </row>
    <row r="177" spans="1:28" x14ac:dyDescent="0.35">
      <c r="A177" s="2"/>
      <c r="B177" s="2" t="s">
        <v>114</v>
      </c>
      <c r="C177" s="2"/>
      <c r="D177" s="2"/>
      <c r="E177" s="2"/>
      <c r="F177" s="2"/>
      <c r="G177" s="2"/>
      <c r="H177" s="2"/>
      <c r="I177" s="2"/>
      <c r="J177" s="2"/>
      <c r="K177" s="2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1"/>
      <c r="W177" s="2"/>
      <c r="X177" s="2"/>
      <c r="Y177" s="2"/>
      <c r="Z177" s="3"/>
      <c r="AA177" s="2"/>
      <c r="AB177" s="3">
        <v>8876.43</v>
      </c>
    </row>
    <row r="178" spans="1:28" x14ac:dyDescent="0.35">
      <c r="A178" s="2"/>
      <c r="B178" s="2"/>
      <c r="C178" s="2" t="s">
        <v>115</v>
      </c>
      <c r="D178" s="2"/>
      <c r="E178" s="2"/>
      <c r="F178" s="2"/>
      <c r="G178" s="2"/>
      <c r="H178" s="2"/>
      <c r="I178" s="2"/>
      <c r="J178" s="2"/>
      <c r="K178" s="2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1"/>
      <c r="W178" s="2"/>
      <c r="X178" s="2"/>
      <c r="Y178" s="2"/>
      <c r="Z178" s="3"/>
      <c r="AA178" s="2"/>
      <c r="AB178" s="3">
        <v>8876.43</v>
      </c>
    </row>
    <row r="179" spans="1:28" x14ac:dyDescent="0.35">
      <c r="A179" s="2"/>
      <c r="B179" s="2"/>
      <c r="C179" s="2"/>
      <c r="D179" s="2" t="s">
        <v>116</v>
      </c>
      <c r="E179" s="2"/>
      <c r="F179" s="2"/>
      <c r="G179" s="2"/>
      <c r="H179" s="2"/>
      <c r="I179" s="2"/>
      <c r="J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1"/>
      <c r="W179" s="2"/>
      <c r="X179" s="2"/>
      <c r="Y179" s="2"/>
      <c r="Z179" s="3"/>
      <c r="AA179" s="2"/>
      <c r="AB179" s="3">
        <v>16167.73</v>
      </c>
    </row>
    <row r="180" spans="1:28" x14ac:dyDescent="0.35">
      <c r="A180" s="2"/>
      <c r="B180" s="2"/>
      <c r="C180" s="2"/>
      <c r="D180" s="2"/>
      <c r="E180" s="2" t="s">
        <v>117</v>
      </c>
      <c r="F180" s="2"/>
      <c r="G180" s="2"/>
      <c r="H180" s="2"/>
      <c r="I180" s="2"/>
      <c r="J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1"/>
      <c r="W180" s="2"/>
      <c r="X180" s="2"/>
      <c r="Y180" s="2"/>
      <c r="Z180" s="3"/>
      <c r="AA180" s="2"/>
      <c r="AB180" s="3">
        <v>16167.73</v>
      </c>
    </row>
    <row r="181" spans="1:28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 t="s">
        <v>265</v>
      </c>
      <c r="K181" s="5"/>
      <c r="L181" s="6">
        <v>45139</v>
      </c>
      <c r="M181" s="5"/>
      <c r="N181" s="5" t="s">
        <v>295</v>
      </c>
      <c r="O181" s="5"/>
      <c r="P181" s="5" t="s">
        <v>321</v>
      </c>
      <c r="Q181" s="5"/>
      <c r="R181" s="5"/>
      <c r="S181" s="5"/>
      <c r="T181" s="5"/>
      <c r="U181" s="5"/>
      <c r="V181" s="22"/>
      <c r="W181" s="5"/>
      <c r="X181" s="5" t="s">
        <v>393</v>
      </c>
      <c r="Y181" s="5"/>
      <c r="Z181" s="7">
        <v>126</v>
      </c>
      <c r="AA181" s="5"/>
      <c r="AB181" s="7">
        <f>ROUND(AB180+Z181,5)</f>
        <v>16293.73</v>
      </c>
    </row>
    <row r="182" spans="1:28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 t="s">
        <v>265</v>
      </c>
      <c r="K182" s="5"/>
      <c r="L182" s="6">
        <v>45139</v>
      </c>
      <c r="M182" s="5"/>
      <c r="N182" s="5" t="s">
        <v>296</v>
      </c>
      <c r="O182" s="5"/>
      <c r="P182" s="5" t="s">
        <v>326</v>
      </c>
      <c r="Q182" s="5"/>
      <c r="R182" s="5"/>
      <c r="S182" s="5"/>
      <c r="T182" s="5"/>
      <c r="U182" s="5"/>
      <c r="V182" s="22"/>
      <c r="W182" s="5"/>
      <c r="X182" s="5" t="s">
        <v>389</v>
      </c>
      <c r="Y182" s="5"/>
      <c r="Z182" s="7">
        <v>4625</v>
      </c>
      <c r="AA182" s="5"/>
      <c r="AB182" s="7">
        <f>ROUND(AB181+Z182,5)</f>
        <v>20918.73</v>
      </c>
    </row>
    <row r="183" spans="1:28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 t="s">
        <v>265</v>
      </c>
      <c r="K183" s="5"/>
      <c r="L183" s="6">
        <v>45139</v>
      </c>
      <c r="M183" s="5"/>
      <c r="N183" s="5" t="s">
        <v>296</v>
      </c>
      <c r="O183" s="5"/>
      <c r="P183" s="5" t="s">
        <v>331</v>
      </c>
      <c r="Q183" s="5"/>
      <c r="R183" s="5" t="s">
        <v>383</v>
      </c>
      <c r="S183" s="5"/>
      <c r="T183" s="5"/>
      <c r="U183" s="5"/>
      <c r="V183" s="22"/>
      <c r="W183" s="5"/>
      <c r="X183" s="5" t="s">
        <v>394</v>
      </c>
      <c r="Y183" s="5"/>
      <c r="Z183" s="7">
        <v>243.25</v>
      </c>
      <c r="AA183" s="5"/>
      <c r="AB183" s="7">
        <f>ROUND(AB182+Z183,5)</f>
        <v>21161.98</v>
      </c>
    </row>
    <row r="184" spans="1:28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 t="s">
        <v>265</v>
      </c>
      <c r="K184" s="5"/>
      <c r="L184" s="6">
        <v>45139</v>
      </c>
      <c r="M184" s="5"/>
      <c r="N184" s="5"/>
      <c r="O184" s="5"/>
      <c r="P184" s="5" t="s">
        <v>334</v>
      </c>
      <c r="Q184" s="5"/>
      <c r="R184" s="5"/>
      <c r="S184" s="5"/>
      <c r="T184" s="5"/>
      <c r="U184" s="5"/>
      <c r="V184" s="22"/>
      <c r="W184" s="5"/>
      <c r="X184" s="5" t="s">
        <v>395</v>
      </c>
      <c r="Y184" s="5"/>
      <c r="Z184" s="7">
        <v>137.58000000000001</v>
      </c>
      <c r="AA184" s="5"/>
      <c r="AB184" s="7">
        <f>ROUND(AB183+Z184,5)</f>
        <v>21299.56</v>
      </c>
    </row>
    <row r="185" spans="1:28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 t="s">
        <v>265</v>
      </c>
      <c r="K185" s="5"/>
      <c r="L185" s="6">
        <v>45142</v>
      </c>
      <c r="M185" s="5"/>
      <c r="N185" s="5" t="s">
        <v>297</v>
      </c>
      <c r="O185" s="5"/>
      <c r="P185" s="5" t="s">
        <v>315</v>
      </c>
      <c r="Q185" s="5"/>
      <c r="R185" s="5"/>
      <c r="S185" s="5"/>
      <c r="T185" s="5"/>
      <c r="U185" s="5"/>
      <c r="V185" s="22"/>
      <c r="W185" s="5"/>
      <c r="X185" s="5" t="s">
        <v>394</v>
      </c>
      <c r="Y185" s="5"/>
      <c r="Z185" s="7">
        <v>50</v>
      </c>
      <c r="AA185" s="5"/>
      <c r="AB185" s="7">
        <f>ROUND(AB184+Z185,5)</f>
        <v>21349.56</v>
      </c>
    </row>
    <row r="186" spans="1:28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 t="s">
        <v>259</v>
      </c>
      <c r="K186" s="5"/>
      <c r="L186" s="6">
        <v>45142</v>
      </c>
      <c r="M186" s="5"/>
      <c r="N186" s="5" t="s">
        <v>267</v>
      </c>
      <c r="O186" s="5"/>
      <c r="P186" s="5" t="s">
        <v>152</v>
      </c>
      <c r="Q186" s="5"/>
      <c r="R186" s="5"/>
      <c r="S186" s="5"/>
      <c r="T186" s="5"/>
      <c r="U186" s="5"/>
      <c r="V186" s="22"/>
      <c r="W186" s="5"/>
      <c r="X186" s="5" t="s">
        <v>23</v>
      </c>
      <c r="Y186" s="5"/>
      <c r="Z186" s="7">
        <v>-81.12</v>
      </c>
      <c r="AA186" s="5"/>
      <c r="AB186" s="7">
        <f>ROUND(AB185+Z186,5)</f>
        <v>21268.44</v>
      </c>
    </row>
    <row r="187" spans="1:28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 t="s">
        <v>259</v>
      </c>
      <c r="K187" s="5"/>
      <c r="L187" s="6">
        <v>45142</v>
      </c>
      <c r="M187" s="5"/>
      <c r="N187" s="5" t="s">
        <v>267</v>
      </c>
      <c r="O187" s="5"/>
      <c r="P187" s="5" t="s">
        <v>314</v>
      </c>
      <c r="Q187" s="5"/>
      <c r="R187" s="5" t="s">
        <v>374</v>
      </c>
      <c r="S187" s="5"/>
      <c r="T187" s="5"/>
      <c r="U187" s="5"/>
      <c r="V187" s="22"/>
      <c r="W187" s="5"/>
      <c r="X187" s="5" t="s">
        <v>23</v>
      </c>
      <c r="Y187" s="5"/>
      <c r="Z187" s="7">
        <v>-3493</v>
      </c>
      <c r="AA187" s="5"/>
      <c r="AB187" s="7">
        <f>ROUND(AB186+Z187,5)</f>
        <v>17775.439999999999</v>
      </c>
    </row>
    <row r="188" spans="1:28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 t="s">
        <v>259</v>
      </c>
      <c r="K188" s="5"/>
      <c r="L188" s="6">
        <v>45142</v>
      </c>
      <c r="M188" s="5"/>
      <c r="N188" s="5" t="s">
        <v>267</v>
      </c>
      <c r="O188" s="5"/>
      <c r="P188" s="5" t="s">
        <v>315</v>
      </c>
      <c r="Q188" s="5"/>
      <c r="R188" s="5"/>
      <c r="S188" s="5"/>
      <c r="T188" s="5"/>
      <c r="U188" s="5"/>
      <c r="V188" s="22"/>
      <c r="W188" s="5"/>
      <c r="X188" s="5" t="s">
        <v>23</v>
      </c>
      <c r="Y188" s="5"/>
      <c r="Z188" s="7">
        <v>-50</v>
      </c>
      <c r="AA188" s="5"/>
      <c r="AB188" s="7">
        <f>ROUND(AB187+Z188,5)</f>
        <v>17725.439999999999</v>
      </c>
    </row>
    <row r="189" spans="1:28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 t="s">
        <v>265</v>
      </c>
      <c r="K189" s="5"/>
      <c r="L189" s="6">
        <v>45142</v>
      </c>
      <c r="M189" s="5"/>
      <c r="N189" s="5" t="s">
        <v>298</v>
      </c>
      <c r="O189" s="5"/>
      <c r="P189" s="5" t="s">
        <v>325</v>
      </c>
      <c r="Q189" s="5"/>
      <c r="R189" s="5"/>
      <c r="S189" s="5"/>
      <c r="T189" s="5"/>
      <c r="U189" s="5"/>
      <c r="V189" s="22"/>
      <c r="W189" s="5"/>
      <c r="X189" s="5" t="s">
        <v>396</v>
      </c>
      <c r="Y189" s="5"/>
      <c r="Z189" s="7">
        <v>129.62</v>
      </c>
      <c r="AA189" s="5"/>
      <c r="AB189" s="7">
        <f>ROUND(AB188+Z189,5)</f>
        <v>17855.060000000001</v>
      </c>
    </row>
    <row r="190" spans="1:28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 t="s">
        <v>265</v>
      </c>
      <c r="K190" s="5"/>
      <c r="L190" s="6">
        <v>45142</v>
      </c>
      <c r="M190" s="5"/>
      <c r="N190" s="5" t="s">
        <v>299</v>
      </c>
      <c r="O190" s="5"/>
      <c r="P190" s="5" t="s">
        <v>319</v>
      </c>
      <c r="Q190" s="5"/>
      <c r="R190" s="5"/>
      <c r="S190" s="5"/>
      <c r="T190" s="5"/>
      <c r="U190" s="5"/>
      <c r="V190" s="22"/>
      <c r="W190" s="5"/>
      <c r="X190" s="5" t="s">
        <v>397</v>
      </c>
      <c r="Y190" s="5"/>
      <c r="Z190" s="7">
        <v>1000</v>
      </c>
      <c r="AA190" s="5"/>
      <c r="AB190" s="7">
        <f>ROUND(AB189+Z190,5)</f>
        <v>18855.060000000001</v>
      </c>
    </row>
    <row r="191" spans="1:28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 t="s">
        <v>265</v>
      </c>
      <c r="K191" s="5"/>
      <c r="L191" s="6">
        <v>45142</v>
      </c>
      <c r="M191" s="5"/>
      <c r="N191" s="5"/>
      <c r="O191" s="5"/>
      <c r="P191" s="5" t="s">
        <v>320</v>
      </c>
      <c r="Q191" s="5"/>
      <c r="R191" s="5"/>
      <c r="S191" s="5"/>
      <c r="T191" s="5"/>
      <c r="U191" s="5"/>
      <c r="V191" s="22"/>
      <c r="W191" s="5"/>
      <c r="X191" s="5" t="s">
        <v>398</v>
      </c>
      <c r="Y191" s="5"/>
      <c r="Z191" s="7">
        <v>525</v>
      </c>
      <c r="AA191" s="5"/>
      <c r="AB191" s="7">
        <f>ROUND(AB190+Z191,5)</f>
        <v>19380.060000000001</v>
      </c>
    </row>
    <row r="192" spans="1:28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 t="s">
        <v>265</v>
      </c>
      <c r="K192" s="5"/>
      <c r="L192" s="6">
        <v>45142</v>
      </c>
      <c r="M192" s="5"/>
      <c r="N192" s="5" t="s">
        <v>300</v>
      </c>
      <c r="O192" s="5"/>
      <c r="P192" s="5" t="s">
        <v>327</v>
      </c>
      <c r="Q192" s="5"/>
      <c r="R192" s="5"/>
      <c r="S192" s="5"/>
      <c r="T192" s="5"/>
      <c r="U192" s="5"/>
      <c r="V192" s="22"/>
      <c r="W192" s="5"/>
      <c r="X192" s="5" t="s">
        <v>389</v>
      </c>
      <c r="Y192" s="5"/>
      <c r="Z192" s="7">
        <v>825.9</v>
      </c>
      <c r="AA192" s="5"/>
      <c r="AB192" s="7">
        <f>ROUND(AB191+Z192,5)</f>
        <v>20205.96</v>
      </c>
    </row>
    <row r="193" spans="1:28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 t="s">
        <v>265</v>
      </c>
      <c r="K193" s="5"/>
      <c r="L193" s="6">
        <v>45142</v>
      </c>
      <c r="M193" s="5"/>
      <c r="N193" s="5" t="s">
        <v>301</v>
      </c>
      <c r="O193" s="5"/>
      <c r="P193" s="5" t="s">
        <v>322</v>
      </c>
      <c r="Q193" s="5"/>
      <c r="R193" s="5"/>
      <c r="S193" s="5"/>
      <c r="T193" s="5"/>
      <c r="U193" s="5"/>
      <c r="V193" s="22"/>
      <c r="W193" s="5"/>
      <c r="X193" s="5" t="s">
        <v>389</v>
      </c>
      <c r="Y193" s="5"/>
      <c r="Z193" s="7">
        <v>78.599999999999994</v>
      </c>
      <c r="AA193" s="5"/>
      <c r="AB193" s="7">
        <f>ROUND(AB192+Z193,5)</f>
        <v>20284.560000000001</v>
      </c>
    </row>
    <row r="194" spans="1:28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 t="s">
        <v>259</v>
      </c>
      <c r="K194" s="5"/>
      <c r="L194" s="6">
        <v>45142</v>
      </c>
      <c r="M194" s="5"/>
      <c r="N194" s="5" t="s">
        <v>268</v>
      </c>
      <c r="O194" s="5"/>
      <c r="P194" s="5" t="s">
        <v>316</v>
      </c>
      <c r="Q194" s="5"/>
      <c r="R194" s="5"/>
      <c r="S194" s="5"/>
      <c r="T194" s="5"/>
      <c r="U194" s="5"/>
      <c r="V194" s="22"/>
      <c r="W194" s="5"/>
      <c r="X194" s="5" t="s">
        <v>23</v>
      </c>
      <c r="Y194" s="5"/>
      <c r="Z194" s="7">
        <v>-849.62</v>
      </c>
      <c r="AA194" s="5"/>
      <c r="AB194" s="7">
        <f>ROUND(AB193+Z194,5)</f>
        <v>19434.939999999999</v>
      </c>
    </row>
    <row r="195" spans="1:28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 t="s">
        <v>259</v>
      </c>
      <c r="K195" s="5"/>
      <c r="L195" s="6">
        <v>45142</v>
      </c>
      <c r="M195" s="5"/>
      <c r="N195" s="5" t="s">
        <v>269</v>
      </c>
      <c r="O195" s="5"/>
      <c r="P195" s="5" t="s">
        <v>317</v>
      </c>
      <c r="Q195" s="5"/>
      <c r="R195" s="5"/>
      <c r="S195" s="5"/>
      <c r="T195" s="5"/>
      <c r="U195" s="5"/>
      <c r="V195" s="22"/>
      <c r="W195" s="5"/>
      <c r="X195" s="5" t="s">
        <v>23</v>
      </c>
      <c r="Y195" s="5"/>
      <c r="Z195" s="7">
        <v>-261.98</v>
      </c>
      <c r="AA195" s="5"/>
      <c r="AB195" s="7">
        <f>ROUND(AB194+Z195,5)</f>
        <v>19172.96</v>
      </c>
    </row>
    <row r="196" spans="1:28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 t="s">
        <v>259</v>
      </c>
      <c r="K196" s="5"/>
      <c r="L196" s="6">
        <v>45142</v>
      </c>
      <c r="M196" s="5"/>
      <c r="N196" s="5" t="s">
        <v>270</v>
      </c>
      <c r="O196" s="5"/>
      <c r="P196" s="5" t="s">
        <v>318</v>
      </c>
      <c r="Q196" s="5"/>
      <c r="R196" s="5"/>
      <c r="S196" s="5"/>
      <c r="T196" s="5"/>
      <c r="U196" s="5"/>
      <c r="V196" s="22"/>
      <c r="W196" s="5"/>
      <c r="X196" s="5" t="s">
        <v>23</v>
      </c>
      <c r="Y196" s="5"/>
      <c r="Z196" s="7">
        <v>-825.03</v>
      </c>
      <c r="AA196" s="5"/>
      <c r="AB196" s="7">
        <f>ROUND(AB195+Z196,5)</f>
        <v>18347.93</v>
      </c>
    </row>
    <row r="197" spans="1:28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 t="s">
        <v>259</v>
      </c>
      <c r="K197" s="5"/>
      <c r="L197" s="6">
        <v>45142</v>
      </c>
      <c r="M197" s="5"/>
      <c r="N197" s="5" t="s">
        <v>271</v>
      </c>
      <c r="O197" s="5"/>
      <c r="P197" s="5" t="s">
        <v>319</v>
      </c>
      <c r="Q197" s="5"/>
      <c r="R197" s="5"/>
      <c r="S197" s="5"/>
      <c r="T197" s="5"/>
      <c r="U197" s="5"/>
      <c r="V197" s="22"/>
      <c r="W197" s="5"/>
      <c r="X197" s="5" t="s">
        <v>23</v>
      </c>
      <c r="Y197" s="5"/>
      <c r="Z197" s="7">
        <v>-1000</v>
      </c>
      <c r="AA197" s="5"/>
      <c r="AB197" s="7">
        <f>ROUND(AB196+Z197,5)</f>
        <v>17347.93</v>
      </c>
    </row>
    <row r="198" spans="1:28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 t="s">
        <v>259</v>
      </c>
      <c r="K198" s="5"/>
      <c r="L198" s="6">
        <v>45142</v>
      </c>
      <c r="M198" s="5"/>
      <c r="N198" s="5" t="s">
        <v>272</v>
      </c>
      <c r="O198" s="5"/>
      <c r="P198" s="5" t="s">
        <v>320</v>
      </c>
      <c r="Q198" s="5"/>
      <c r="R198" s="5"/>
      <c r="S198" s="5"/>
      <c r="T198" s="5"/>
      <c r="U198" s="5"/>
      <c r="V198" s="22"/>
      <c r="W198" s="5"/>
      <c r="X198" s="5" t="s">
        <v>23</v>
      </c>
      <c r="Y198" s="5"/>
      <c r="Z198" s="7">
        <v>-525</v>
      </c>
      <c r="AA198" s="5"/>
      <c r="AB198" s="7">
        <f>ROUND(AB197+Z198,5)</f>
        <v>16822.93</v>
      </c>
    </row>
    <row r="199" spans="1:28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 t="s">
        <v>259</v>
      </c>
      <c r="K199" s="5"/>
      <c r="L199" s="6">
        <v>45142</v>
      </c>
      <c r="M199" s="5"/>
      <c r="N199" s="5" t="s">
        <v>273</v>
      </c>
      <c r="O199" s="5"/>
      <c r="P199" s="5" t="s">
        <v>321</v>
      </c>
      <c r="Q199" s="5"/>
      <c r="R199" s="5"/>
      <c r="S199" s="5"/>
      <c r="T199" s="5"/>
      <c r="U199" s="5"/>
      <c r="V199" s="22"/>
      <c r="W199" s="5"/>
      <c r="X199" s="5" t="s">
        <v>23</v>
      </c>
      <c r="Y199" s="5"/>
      <c r="Z199" s="7">
        <v>-126</v>
      </c>
      <c r="AA199" s="5"/>
      <c r="AB199" s="7">
        <f>ROUND(AB198+Z199,5)</f>
        <v>16696.93</v>
      </c>
    </row>
    <row r="200" spans="1:28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 t="s">
        <v>259</v>
      </c>
      <c r="K200" s="5"/>
      <c r="L200" s="6">
        <v>45142</v>
      </c>
      <c r="M200" s="5"/>
      <c r="N200" s="5" t="s">
        <v>267</v>
      </c>
      <c r="O200" s="5"/>
      <c r="P200" s="5" t="s">
        <v>322</v>
      </c>
      <c r="Q200" s="5"/>
      <c r="R200" s="5"/>
      <c r="S200" s="5"/>
      <c r="T200" s="5"/>
      <c r="U200" s="5"/>
      <c r="V200" s="22"/>
      <c r="W200" s="5"/>
      <c r="X200" s="5" t="s">
        <v>23</v>
      </c>
      <c r="Y200" s="5"/>
      <c r="Z200" s="7">
        <v>-78.599999999999994</v>
      </c>
      <c r="AA200" s="5"/>
      <c r="AB200" s="7">
        <f>ROUND(AB199+Z200,5)</f>
        <v>16618.330000000002</v>
      </c>
    </row>
    <row r="201" spans="1:28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 t="s">
        <v>259</v>
      </c>
      <c r="K201" s="5"/>
      <c r="L201" s="6">
        <v>45142</v>
      </c>
      <c r="M201" s="5"/>
      <c r="N201" s="5" t="s">
        <v>267</v>
      </c>
      <c r="O201" s="5"/>
      <c r="P201" s="5" t="s">
        <v>323</v>
      </c>
      <c r="Q201" s="5"/>
      <c r="R201" s="5"/>
      <c r="S201" s="5"/>
      <c r="T201" s="5"/>
      <c r="U201" s="5"/>
      <c r="V201" s="22"/>
      <c r="W201" s="5"/>
      <c r="X201" s="5" t="s">
        <v>23</v>
      </c>
      <c r="Y201" s="5"/>
      <c r="Z201" s="7">
        <v>-579.67999999999995</v>
      </c>
      <c r="AA201" s="5"/>
      <c r="AB201" s="7">
        <f>ROUND(AB200+Z201,5)</f>
        <v>16038.65</v>
      </c>
    </row>
    <row r="202" spans="1:28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 t="s">
        <v>259</v>
      </c>
      <c r="K202" s="5"/>
      <c r="L202" s="6">
        <v>45142</v>
      </c>
      <c r="M202" s="5"/>
      <c r="N202" s="5" t="s">
        <v>267</v>
      </c>
      <c r="O202" s="5"/>
      <c r="P202" s="5" t="s">
        <v>324</v>
      </c>
      <c r="Q202" s="5"/>
      <c r="R202" s="5"/>
      <c r="S202" s="5"/>
      <c r="T202" s="5"/>
      <c r="U202" s="5"/>
      <c r="V202" s="22"/>
      <c r="W202" s="5"/>
      <c r="X202" s="5" t="s">
        <v>23</v>
      </c>
      <c r="Y202" s="5"/>
      <c r="Z202" s="7">
        <v>-182.24</v>
      </c>
      <c r="AA202" s="5"/>
      <c r="AB202" s="7">
        <f>ROUND(AB201+Z202,5)</f>
        <v>15856.41</v>
      </c>
    </row>
    <row r="203" spans="1:28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 t="s">
        <v>259</v>
      </c>
      <c r="K203" s="5"/>
      <c r="L203" s="6">
        <v>45142</v>
      </c>
      <c r="M203" s="5"/>
      <c r="N203" s="5" t="s">
        <v>267</v>
      </c>
      <c r="O203" s="5"/>
      <c r="P203" s="5" t="s">
        <v>325</v>
      </c>
      <c r="Q203" s="5"/>
      <c r="R203" s="5"/>
      <c r="S203" s="5"/>
      <c r="T203" s="5"/>
      <c r="U203" s="5"/>
      <c r="V203" s="22"/>
      <c r="W203" s="5"/>
      <c r="X203" s="5" t="s">
        <v>23</v>
      </c>
      <c r="Y203" s="5"/>
      <c r="Z203" s="7">
        <v>-129.62</v>
      </c>
      <c r="AA203" s="5"/>
      <c r="AB203" s="7">
        <f>ROUND(AB202+Z203,5)</f>
        <v>15726.79</v>
      </c>
    </row>
    <row r="204" spans="1:28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 t="s">
        <v>259</v>
      </c>
      <c r="K204" s="5"/>
      <c r="L204" s="6">
        <v>45142</v>
      </c>
      <c r="M204" s="5"/>
      <c r="N204" s="5" t="s">
        <v>267</v>
      </c>
      <c r="O204" s="5"/>
      <c r="P204" s="5" t="s">
        <v>326</v>
      </c>
      <c r="Q204" s="5"/>
      <c r="R204" s="5"/>
      <c r="S204" s="5"/>
      <c r="T204" s="5"/>
      <c r="U204" s="5"/>
      <c r="V204" s="22"/>
      <c r="W204" s="5"/>
      <c r="X204" s="5" t="s">
        <v>23</v>
      </c>
      <c r="Y204" s="5"/>
      <c r="Z204" s="7">
        <v>-4625</v>
      </c>
      <c r="AA204" s="5"/>
      <c r="AB204" s="7">
        <f>ROUND(AB203+Z204,5)</f>
        <v>11101.79</v>
      </c>
    </row>
    <row r="205" spans="1:28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 t="s">
        <v>259</v>
      </c>
      <c r="K205" s="5"/>
      <c r="L205" s="6">
        <v>45142</v>
      </c>
      <c r="M205" s="5"/>
      <c r="N205" s="5" t="s">
        <v>267</v>
      </c>
      <c r="O205" s="5"/>
      <c r="P205" s="5" t="s">
        <v>327</v>
      </c>
      <c r="Q205" s="5"/>
      <c r="R205" s="5"/>
      <c r="S205" s="5"/>
      <c r="T205" s="5"/>
      <c r="U205" s="5"/>
      <c r="V205" s="22"/>
      <c r="W205" s="5"/>
      <c r="X205" s="5" t="s">
        <v>23</v>
      </c>
      <c r="Y205" s="5"/>
      <c r="Z205" s="7">
        <v>-825.9</v>
      </c>
      <c r="AA205" s="5"/>
      <c r="AB205" s="7">
        <f>ROUND(AB204+Z205,5)</f>
        <v>10275.89</v>
      </c>
    </row>
    <row r="206" spans="1:28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 t="s">
        <v>259</v>
      </c>
      <c r="K206" s="5"/>
      <c r="L206" s="6">
        <v>45142</v>
      </c>
      <c r="M206" s="5"/>
      <c r="N206" s="5" t="s">
        <v>267</v>
      </c>
      <c r="O206" s="5"/>
      <c r="P206" s="5" t="s">
        <v>329</v>
      </c>
      <c r="Q206" s="5"/>
      <c r="R206" s="5"/>
      <c r="S206" s="5"/>
      <c r="T206" s="5"/>
      <c r="U206" s="5"/>
      <c r="V206" s="22"/>
      <c r="W206" s="5"/>
      <c r="X206" s="5" t="s">
        <v>23</v>
      </c>
      <c r="Y206" s="5"/>
      <c r="Z206" s="7">
        <v>-532.14</v>
      </c>
      <c r="AA206" s="5"/>
      <c r="AB206" s="7">
        <f>ROUND(AB205+Z206,5)</f>
        <v>9743.75</v>
      </c>
    </row>
    <row r="207" spans="1:28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 t="s">
        <v>265</v>
      </c>
      <c r="K207" s="5"/>
      <c r="L207" s="6">
        <v>45144</v>
      </c>
      <c r="M207" s="5"/>
      <c r="N207" s="5" t="s">
        <v>296</v>
      </c>
      <c r="O207" s="5"/>
      <c r="P207" s="5" t="s">
        <v>330</v>
      </c>
      <c r="Q207" s="5"/>
      <c r="R207" s="5" t="s">
        <v>383</v>
      </c>
      <c r="S207" s="5"/>
      <c r="T207" s="5"/>
      <c r="U207" s="5"/>
      <c r="V207" s="22"/>
      <c r="W207" s="5"/>
      <c r="X207" s="5" t="s">
        <v>389</v>
      </c>
      <c r="Y207" s="5"/>
      <c r="Z207" s="7">
        <v>151.6</v>
      </c>
      <c r="AA207" s="5"/>
      <c r="AB207" s="7">
        <f>ROUND(AB206+Z207,5)</f>
        <v>9895.35</v>
      </c>
    </row>
    <row r="208" spans="1:28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 t="s">
        <v>259</v>
      </c>
      <c r="K208" s="5"/>
      <c r="L208" s="6">
        <v>45144</v>
      </c>
      <c r="M208" s="5"/>
      <c r="N208" s="5" t="s">
        <v>274</v>
      </c>
      <c r="O208" s="5"/>
      <c r="P208" s="5" t="s">
        <v>330</v>
      </c>
      <c r="Q208" s="5"/>
      <c r="R208" s="5" t="s">
        <v>376</v>
      </c>
      <c r="S208" s="5"/>
      <c r="T208" s="5"/>
      <c r="U208" s="5"/>
      <c r="V208" s="22"/>
      <c r="W208" s="5"/>
      <c r="X208" s="5" t="s">
        <v>23</v>
      </c>
      <c r="Y208" s="5"/>
      <c r="Z208" s="7">
        <v>-151.6</v>
      </c>
      <c r="AA208" s="5"/>
      <c r="AB208" s="7">
        <f>ROUND(AB207+Z208,5)</f>
        <v>9743.75</v>
      </c>
    </row>
    <row r="209" spans="1:28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 t="s">
        <v>259</v>
      </c>
      <c r="K209" s="5"/>
      <c r="L209" s="6">
        <v>45144</v>
      </c>
      <c r="M209" s="5"/>
      <c r="N209" s="5" t="s">
        <v>275</v>
      </c>
      <c r="O209" s="5"/>
      <c r="P209" s="5" t="s">
        <v>331</v>
      </c>
      <c r="Q209" s="5"/>
      <c r="R209" s="5" t="s">
        <v>377</v>
      </c>
      <c r="S209" s="5"/>
      <c r="T209" s="5"/>
      <c r="U209" s="5"/>
      <c r="V209" s="22"/>
      <c r="W209" s="5"/>
      <c r="X209" s="5" t="s">
        <v>23</v>
      </c>
      <c r="Y209" s="5"/>
      <c r="Z209" s="7">
        <v>-243.25</v>
      </c>
      <c r="AA209" s="5"/>
      <c r="AB209" s="7">
        <f>ROUND(AB208+Z209,5)</f>
        <v>9500.5</v>
      </c>
    </row>
    <row r="210" spans="1:28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 t="s">
        <v>259</v>
      </c>
      <c r="K210" s="5"/>
      <c r="L210" s="6">
        <v>45144</v>
      </c>
      <c r="M210" s="5"/>
      <c r="N210" s="5" t="s">
        <v>276</v>
      </c>
      <c r="O210" s="5"/>
      <c r="P210" s="5" t="s">
        <v>318</v>
      </c>
      <c r="Q210" s="5"/>
      <c r="R210" s="5"/>
      <c r="S210" s="5"/>
      <c r="T210" s="5"/>
      <c r="U210" s="5"/>
      <c r="V210" s="22"/>
      <c r="W210" s="5"/>
      <c r="X210" s="5" t="s">
        <v>23</v>
      </c>
      <c r="Y210" s="5"/>
      <c r="Z210" s="7">
        <v>-1048.75</v>
      </c>
      <c r="AA210" s="5"/>
      <c r="AB210" s="7">
        <f>ROUND(AB209+Z210,5)</f>
        <v>8451.75</v>
      </c>
    </row>
    <row r="211" spans="1:28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 t="s">
        <v>265</v>
      </c>
      <c r="K211" s="5"/>
      <c r="L211" s="6">
        <v>45145</v>
      </c>
      <c r="M211" s="5"/>
      <c r="N211" s="5" t="s">
        <v>302</v>
      </c>
      <c r="O211" s="5"/>
      <c r="P211" s="5" t="s">
        <v>314</v>
      </c>
      <c r="Q211" s="5"/>
      <c r="R211" s="5" t="s">
        <v>384</v>
      </c>
      <c r="S211" s="5"/>
      <c r="T211" s="5"/>
      <c r="U211" s="5"/>
      <c r="V211" s="22"/>
      <c r="W211" s="5"/>
      <c r="X211" s="5" t="s">
        <v>399</v>
      </c>
      <c r="Y211" s="5"/>
      <c r="Z211" s="7">
        <v>3493</v>
      </c>
      <c r="AA211" s="5"/>
      <c r="AB211" s="7">
        <f>ROUND(AB210+Z211,5)</f>
        <v>11944.75</v>
      </c>
    </row>
    <row r="212" spans="1:28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 t="s">
        <v>265</v>
      </c>
      <c r="K212" s="5"/>
      <c r="L212" s="6">
        <v>45145</v>
      </c>
      <c r="M212" s="5"/>
      <c r="N212" s="5" t="s">
        <v>303</v>
      </c>
      <c r="O212" s="5"/>
      <c r="P212" s="5" t="s">
        <v>353</v>
      </c>
      <c r="Q212" s="5"/>
      <c r="R212" s="5"/>
      <c r="S212" s="5"/>
      <c r="T212" s="5"/>
      <c r="U212" s="5"/>
      <c r="V212" s="22"/>
      <c r="W212" s="5"/>
      <c r="X212" s="5" t="s">
        <v>389</v>
      </c>
      <c r="Y212" s="5"/>
      <c r="Z212" s="7">
        <v>210</v>
      </c>
      <c r="AA212" s="5"/>
      <c r="AB212" s="7">
        <f>ROUND(AB211+Z212,5)</f>
        <v>12154.75</v>
      </c>
    </row>
    <row r="213" spans="1:28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 t="s">
        <v>265</v>
      </c>
      <c r="K213" s="5"/>
      <c r="L213" s="6">
        <v>45145</v>
      </c>
      <c r="M213" s="5"/>
      <c r="N213" s="5" t="s">
        <v>304</v>
      </c>
      <c r="O213" s="5"/>
      <c r="P213" s="5" t="s">
        <v>353</v>
      </c>
      <c r="Q213" s="5"/>
      <c r="R213" s="5"/>
      <c r="S213" s="5"/>
      <c r="T213" s="5"/>
      <c r="U213" s="5"/>
      <c r="V213" s="22"/>
      <c r="W213" s="5"/>
      <c r="X213" s="5" t="s">
        <v>389</v>
      </c>
      <c r="Y213" s="5"/>
      <c r="Z213" s="7">
        <v>387.17</v>
      </c>
      <c r="AA213" s="5"/>
      <c r="AB213" s="7">
        <f>ROUND(AB212+Z213,5)</f>
        <v>12541.92</v>
      </c>
    </row>
    <row r="214" spans="1:28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 t="s">
        <v>265</v>
      </c>
      <c r="K214" s="5"/>
      <c r="L214" s="6">
        <v>45148</v>
      </c>
      <c r="M214" s="5"/>
      <c r="N214" s="5"/>
      <c r="O214" s="5"/>
      <c r="P214" s="5" t="s">
        <v>332</v>
      </c>
      <c r="Q214" s="5"/>
      <c r="R214" s="5"/>
      <c r="S214" s="5"/>
      <c r="T214" s="5"/>
      <c r="U214" s="5"/>
      <c r="V214" s="22"/>
      <c r="W214" s="5"/>
      <c r="X214" s="5" t="s">
        <v>121</v>
      </c>
      <c r="Y214" s="5"/>
      <c r="Z214" s="7">
        <v>2357.65</v>
      </c>
      <c r="AA214" s="5"/>
      <c r="AB214" s="7">
        <f>ROUND(AB213+Z214,5)</f>
        <v>14899.57</v>
      </c>
    </row>
    <row r="215" spans="1:28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 t="s">
        <v>259</v>
      </c>
      <c r="K215" s="5"/>
      <c r="L215" s="6">
        <v>45148</v>
      </c>
      <c r="M215" s="5"/>
      <c r="N215" s="5" t="s">
        <v>267</v>
      </c>
      <c r="O215" s="5"/>
      <c r="P215" s="5" t="s">
        <v>332</v>
      </c>
      <c r="Q215" s="5"/>
      <c r="R215" s="5"/>
      <c r="S215" s="5"/>
      <c r="T215" s="5"/>
      <c r="U215" s="5"/>
      <c r="V215" s="22"/>
      <c r="W215" s="5"/>
      <c r="X215" s="5" t="s">
        <v>23</v>
      </c>
      <c r="Y215" s="5"/>
      <c r="Z215" s="7">
        <v>-2357.65</v>
      </c>
      <c r="AA215" s="5"/>
      <c r="AB215" s="7">
        <f>ROUND(AB214+Z215,5)</f>
        <v>12541.92</v>
      </c>
    </row>
    <row r="216" spans="1:28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 t="s">
        <v>259</v>
      </c>
      <c r="K216" s="5"/>
      <c r="L216" s="6">
        <v>45148</v>
      </c>
      <c r="M216" s="5"/>
      <c r="N216" s="5" t="s">
        <v>267</v>
      </c>
      <c r="O216" s="5"/>
      <c r="P216" s="5" t="s">
        <v>333</v>
      </c>
      <c r="Q216" s="5"/>
      <c r="R216" s="5"/>
      <c r="S216" s="5"/>
      <c r="T216" s="5"/>
      <c r="U216" s="5"/>
      <c r="V216" s="22"/>
      <c r="W216" s="5"/>
      <c r="X216" s="5" t="s">
        <v>23</v>
      </c>
      <c r="Y216" s="5"/>
      <c r="Z216" s="7">
        <v>-245.5</v>
      </c>
      <c r="AA216" s="5"/>
      <c r="AB216" s="7">
        <f>ROUND(AB215+Z216,5)</f>
        <v>12296.42</v>
      </c>
    </row>
    <row r="217" spans="1:28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 t="s">
        <v>259</v>
      </c>
      <c r="K217" s="5"/>
      <c r="L217" s="6">
        <v>45148</v>
      </c>
      <c r="M217" s="5"/>
      <c r="N217" s="5" t="s">
        <v>277</v>
      </c>
      <c r="O217" s="5"/>
      <c r="P217" s="5" t="s">
        <v>334</v>
      </c>
      <c r="Q217" s="5"/>
      <c r="R217" s="5"/>
      <c r="S217" s="5"/>
      <c r="T217" s="5"/>
      <c r="U217" s="5"/>
      <c r="V217" s="22"/>
      <c r="W217" s="5"/>
      <c r="X217" s="5" t="s">
        <v>23</v>
      </c>
      <c r="Y217" s="5"/>
      <c r="Z217" s="7">
        <v>-137.58000000000001</v>
      </c>
      <c r="AA217" s="5"/>
      <c r="AB217" s="7">
        <f>ROUND(AB216+Z217,5)</f>
        <v>12158.84</v>
      </c>
    </row>
    <row r="218" spans="1:28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 t="s">
        <v>265</v>
      </c>
      <c r="K218" s="5"/>
      <c r="L218" s="6">
        <v>45152</v>
      </c>
      <c r="M218" s="5"/>
      <c r="N218" s="5" t="s">
        <v>305</v>
      </c>
      <c r="O218" s="5"/>
      <c r="P218" s="5" t="s">
        <v>353</v>
      </c>
      <c r="Q218" s="5"/>
      <c r="R218" s="5"/>
      <c r="S218" s="5"/>
      <c r="T218" s="5"/>
      <c r="U218" s="5"/>
      <c r="V218" s="22"/>
      <c r="W218" s="5"/>
      <c r="X218" s="5" t="s">
        <v>389</v>
      </c>
      <c r="Y218" s="5"/>
      <c r="Z218" s="7">
        <v>84</v>
      </c>
      <c r="AA218" s="5"/>
      <c r="AB218" s="7">
        <f>ROUND(AB217+Z218,5)</f>
        <v>12242.84</v>
      </c>
    </row>
    <row r="219" spans="1:28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 t="s">
        <v>265</v>
      </c>
      <c r="K219" s="5"/>
      <c r="L219" s="6">
        <v>45153</v>
      </c>
      <c r="M219" s="5"/>
      <c r="N219" s="5"/>
      <c r="O219" s="5"/>
      <c r="P219" s="5" t="s">
        <v>152</v>
      </c>
      <c r="Q219" s="5"/>
      <c r="R219" s="5"/>
      <c r="S219" s="5"/>
      <c r="T219" s="5"/>
      <c r="U219" s="5"/>
      <c r="V219" s="22"/>
      <c r="W219" s="5"/>
      <c r="X219" s="5" t="s">
        <v>152</v>
      </c>
      <c r="Y219" s="5"/>
      <c r="Z219" s="7">
        <v>81.12</v>
      </c>
      <c r="AA219" s="5"/>
      <c r="AB219" s="7">
        <f>ROUND(AB218+Z219,5)</f>
        <v>12323.96</v>
      </c>
    </row>
    <row r="220" spans="1:28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 t="s">
        <v>265</v>
      </c>
      <c r="K220" s="5"/>
      <c r="L220" s="6">
        <v>45155</v>
      </c>
      <c r="M220" s="5"/>
      <c r="N220" s="5" t="s">
        <v>306</v>
      </c>
      <c r="O220" s="5"/>
      <c r="P220" s="5" t="s">
        <v>336</v>
      </c>
      <c r="Q220" s="5"/>
      <c r="R220" s="5"/>
      <c r="S220" s="5"/>
      <c r="T220" s="5"/>
      <c r="U220" s="5"/>
      <c r="V220" s="22"/>
      <c r="W220" s="5"/>
      <c r="X220" s="5" t="s">
        <v>389</v>
      </c>
      <c r="Y220" s="5"/>
      <c r="Z220" s="7">
        <v>1376.37</v>
      </c>
      <c r="AA220" s="5"/>
      <c r="AB220" s="7">
        <f>ROUND(AB219+Z220,5)</f>
        <v>13700.33</v>
      </c>
    </row>
    <row r="221" spans="1:28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 t="s">
        <v>265</v>
      </c>
      <c r="K221" s="5"/>
      <c r="L221" s="6">
        <v>45155</v>
      </c>
      <c r="M221" s="5"/>
      <c r="N221" s="5" t="s">
        <v>306</v>
      </c>
      <c r="O221" s="5"/>
      <c r="P221" s="5" t="s">
        <v>335</v>
      </c>
      <c r="Q221" s="5"/>
      <c r="R221" s="5"/>
      <c r="S221" s="5"/>
      <c r="T221" s="5"/>
      <c r="U221" s="5"/>
      <c r="V221" s="22"/>
      <c r="W221" s="5"/>
      <c r="X221" s="5" t="s">
        <v>389</v>
      </c>
      <c r="Y221" s="5"/>
      <c r="Z221" s="7">
        <v>1079.57</v>
      </c>
      <c r="AA221" s="5"/>
      <c r="AB221" s="7">
        <f>ROUND(AB220+Z221,5)</f>
        <v>14779.9</v>
      </c>
    </row>
    <row r="222" spans="1:28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 t="s">
        <v>259</v>
      </c>
      <c r="K222" s="5"/>
      <c r="L222" s="6">
        <v>45155</v>
      </c>
      <c r="M222" s="5"/>
      <c r="N222" s="5" t="s">
        <v>267</v>
      </c>
      <c r="O222" s="5"/>
      <c r="P222" s="5" t="s">
        <v>335</v>
      </c>
      <c r="Q222" s="5"/>
      <c r="R222" s="5"/>
      <c r="S222" s="5"/>
      <c r="T222" s="5"/>
      <c r="U222" s="5"/>
      <c r="V222" s="22"/>
      <c r="W222" s="5"/>
      <c r="X222" s="5" t="s">
        <v>23</v>
      </c>
      <c r="Y222" s="5"/>
      <c r="Z222" s="7">
        <v>-1079.57</v>
      </c>
      <c r="AA222" s="5"/>
      <c r="AB222" s="7">
        <f>ROUND(AB221+Z222,5)</f>
        <v>13700.33</v>
      </c>
    </row>
    <row r="223" spans="1:28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 t="s">
        <v>259</v>
      </c>
      <c r="K223" s="5"/>
      <c r="L223" s="6">
        <v>45155</v>
      </c>
      <c r="M223" s="5"/>
      <c r="N223" s="5" t="s">
        <v>267</v>
      </c>
      <c r="O223" s="5"/>
      <c r="P223" s="5" t="s">
        <v>336</v>
      </c>
      <c r="Q223" s="5"/>
      <c r="R223" s="5"/>
      <c r="S223" s="5"/>
      <c r="T223" s="5"/>
      <c r="U223" s="5"/>
      <c r="V223" s="22"/>
      <c r="W223" s="5"/>
      <c r="X223" s="5" t="s">
        <v>23</v>
      </c>
      <c r="Y223" s="5"/>
      <c r="Z223" s="7">
        <v>-1376.37</v>
      </c>
      <c r="AA223" s="5"/>
      <c r="AB223" s="7">
        <f>ROUND(AB222+Z223,5)</f>
        <v>12323.96</v>
      </c>
    </row>
    <row r="224" spans="1:28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 t="s">
        <v>265</v>
      </c>
      <c r="K224" s="5"/>
      <c r="L224" s="6">
        <v>45162</v>
      </c>
      <c r="M224" s="5"/>
      <c r="N224" s="5" t="s">
        <v>307</v>
      </c>
      <c r="O224" s="5"/>
      <c r="P224" s="5" t="s">
        <v>317</v>
      </c>
      <c r="Q224" s="5"/>
      <c r="R224" s="5"/>
      <c r="S224" s="5"/>
      <c r="T224" s="5"/>
      <c r="U224" s="5"/>
      <c r="V224" s="22"/>
      <c r="W224" s="5"/>
      <c r="X224" s="5" t="s">
        <v>400</v>
      </c>
      <c r="Y224" s="5"/>
      <c r="Z224" s="7">
        <v>230.16</v>
      </c>
      <c r="AA224" s="5"/>
      <c r="AB224" s="7">
        <f>ROUND(AB223+Z224,5)</f>
        <v>12554.12</v>
      </c>
    </row>
    <row r="225" spans="1:28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 t="s">
        <v>265</v>
      </c>
      <c r="K225" s="5"/>
      <c r="L225" s="6">
        <v>45162</v>
      </c>
      <c r="M225" s="5"/>
      <c r="N225" s="5" t="s">
        <v>308</v>
      </c>
      <c r="O225" s="5"/>
      <c r="P225" s="5" t="s">
        <v>324</v>
      </c>
      <c r="Q225" s="5"/>
      <c r="R225" s="5"/>
      <c r="S225" s="5"/>
      <c r="T225" s="5"/>
      <c r="U225" s="5"/>
      <c r="V225" s="22"/>
      <c r="W225" s="5"/>
      <c r="X225" s="5" t="s">
        <v>389</v>
      </c>
      <c r="Y225" s="5"/>
      <c r="Z225" s="7">
        <v>175.99</v>
      </c>
      <c r="AA225" s="5"/>
      <c r="AB225" s="7">
        <f>ROUND(AB224+Z225,5)</f>
        <v>12730.11</v>
      </c>
    </row>
    <row r="226" spans="1:28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 t="s">
        <v>265</v>
      </c>
      <c r="K226" s="5"/>
      <c r="L226" s="6">
        <v>45163</v>
      </c>
      <c r="M226" s="5"/>
      <c r="N226" s="5" t="s">
        <v>309</v>
      </c>
      <c r="O226" s="5"/>
      <c r="P226" s="5" t="s">
        <v>317</v>
      </c>
      <c r="Q226" s="5"/>
      <c r="R226" s="5"/>
      <c r="S226" s="5"/>
      <c r="T226" s="5"/>
      <c r="U226" s="5"/>
      <c r="V226" s="22"/>
      <c r="W226" s="5"/>
      <c r="X226" s="5" t="s">
        <v>389</v>
      </c>
      <c r="Y226" s="5"/>
      <c r="Z226" s="7">
        <v>650.76</v>
      </c>
      <c r="AA226" s="5"/>
      <c r="AB226" s="7">
        <f>ROUND(AB225+Z226,5)</f>
        <v>13380.87</v>
      </c>
    </row>
    <row r="227" spans="1:28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 t="s">
        <v>259</v>
      </c>
      <c r="K227" s="5"/>
      <c r="L227" s="6">
        <v>45166</v>
      </c>
      <c r="M227" s="5"/>
      <c r="N227" s="5" t="s">
        <v>267</v>
      </c>
      <c r="O227" s="5"/>
      <c r="P227" s="5" t="s">
        <v>314</v>
      </c>
      <c r="Q227" s="5"/>
      <c r="R227" s="5" t="s">
        <v>374</v>
      </c>
      <c r="S227" s="5"/>
      <c r="T227" s="5"/>
      <c r="U227" s="5"/>
      <c r="V227" s="22"/>
      <c r="W227" s="5"/>
      <c r="X227" s="5" t="s">
        <v>23</v>
      </c>
      <c r="Y227" s="5"/>
      <c r="Z227" s="7">
        <v>-3493</v>
      </c>
      <c r="AA227" s="5"/>
      <c r="AB227" s="7">
        <f>ROUND(AB226+Z227,5)</f>
        <v>9887.8700000000008</v>
      </c>
    </row>
    <row r="228" spans="1:28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 t="s">
        <v>259</v>
      </c>
      <c r="K228" s="5"/>
      <c r="L228" s="6">
        <v>45167</v>
      </c>
      <c r="M228" s="5"/>
      <c r="N228" s="5" t="s">
        <v>267</v>
      </c>
      <c r="O228" s="5"/>
      <c r="P228" s="5" t="s">
        <v>317</v>
      </c>
      <c r="Q228" s="5"/>
      <c r="R228" s="5"/>
      <c r="S228" s="5"/>
      <c r="T228" s="5"/>
      <c r="U228" s="5"/>
      <c r="V228" s="22"/>
      <c r="W228" s="5"/>
      <c r="X228" s="5" t="s">
        <v>23</v>
      </c>
      <c r="Y228" s="5"/>
      <c r="Z228" s="7">
        <v>-880.92</v>
      </c>
      <c r="AA228" s="5"/>
      <c r="AB228" s="7">
        <f>ROUND(AB227+Z228,5)</f>
        <v>9006.9500000000007</v>
      </c>
    </row>
    <row r="229" spans="1:28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 t="s">
        <v>265</v>
      </c>
      <c r="K229" s="5"/>
      <c r="L229" s="6">
        <v>45169</v>
      </c>
      <c r="M229" s="5"/>
      <c r="N229" s="5" t="s">
        <v>310</v>
      </c>
      <c r="O229" s="5"/>
      <c r="P229" s="5" t="s">
        <v>322</v>
      </c>
      <c r="Q229" s="5"/>
      <c r="R229" s="5"/>
      <c r="S229" s="5"/>
      <c r="T229" s="5"/>
      <c r="U229" s="5"/>
      <c r="V229" s="22"/>
      <c r="W229" s="5"/>
      <c r="X229" s="5" t="s">
        <v>389</v>
      </c>
      <c r="Y229" s="5"/>
      <c r="Z229" s="7">
        <v>30.2</v>
      </c>
      <c r="AA229" s="5"/>
      <c r="AB229" s="7">
        <f>ROUND(AB228+Z229,5)</f>
        <v>9037.15</v>
      </c>
    </row>
    <row r="230" spans="1:28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 t="s">
        <v>265</v>
      </c>
      <c r="K230" s="5"/>
      <c r="L230" s="6">
        <v>45169</v>
      </c>
      <c r="M230" s="5"/>
      <c r="N230" s="5" t="s">
        <v>311</v>
      </c>
      <c r="O230" s="5"/>
      <c r="P230" s="5" t="s">
        <v>316</v>
      </c>
      <c r="Q230" s="5"/>
      <c r="R230" s="5"/>
      <c r="S230" s="5"/>
      <c r="T230" s="5"/>
      <c r="U230" s="5"/>
      <c r="V230" s="22"/>
      <c r="W230" s="5"/>
      <c r="X230" s="5" t="s">
        <v>389</v>
      </c>
      <c r="Y230" s="5"/>
      <c r="Z230" s="7">
        <v>779.87</v>
      </c>
      <c r="AA230" s="5"/>
      <c r="AB230" s="7">
        <f>ROUND(AB229+Z230,5)</f>
        <v>9817.02</v>
      </c>
    </row>
    <row r="231" spans="1:28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 t="s">
        <v>265</v>
      </c>
      <c r="K231" s="5"/>
      <c r="L231" s="6">
        <v>45169</v>
      </c>
      <c r="M231" s="5"/>
      <c r="N231" s="5" t="s">
        <v>312</v>
      </c>
      <c r="O231" s="5"/>
      <c r="P231" s="5" t="s">
        <v>325</v>
      </c>
      <c r="Q231" s="5"/>
      <c r="R231" s="5"/>
      <c r="S231" s="5"/>
      <c r="T231" s="5"/>
      <c r="U231" s="5"/>
      <c r="V231" s="22"/>
      <c r="W231" s="5"/>
      <c r="X231" s="5" t="s">
        <v>396</v>
      </c>
      <c r="Y231" s="5"/>
      <c r="Z231" s="7">
        <v>129.62</v>
      </c>
      <c r="AA231" s="5"/>
      <c r="AB231" s="7">
        <f>ROUND(AB230+Z231,5)</f>
        <v>9946.64</v>
      </c>
    </row>
    <row r="232" spans="1:28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 t="s">
        <v>265</v>
      </c>
      <c r="K232" s="5"/>
      <c r="L232" s="6">
        <v>45169</v>
      </c>
      <c r="M232" s="5"/>
      <c r="N232" s="5" t="s">
        <v>313</v>
      </c>
      <c r="O232" s="5"/>
      <c r="P232" s="5" t="s">
        <v>334</v>
      </c>
      <c r="Q232" s="5"/>
      <c r="R232" s="5"/>
      <c r="S232" s="5"/>
      <c r="T232" s="5"/>
      <c r="U232" s="5"/>
      <c r="V232" s="22"/>
      <c r="W232" s="5"/>
      <c r="X232" s="5" t="s">
        <v>395</v>
      </c>
      <c r="Y232" s="5"/>
      <c r="Z232" s="7">
        <v>131.69</v>
      </c>
      <c r="AA232" s="5"/>
      <c r="AB232" s="7">
        <f>ROUND(AB231+Z232,5)</f>
        <v>10078.33</v>
      </c>
    </row>
    <row r="233" spans="1:28" ht="15" thickBot="1" x14ac:dyDescent="0.4">
      <c r="A233" s="5"/>
      <c r="B233" s="5"/>
      <c r="C233" s="5"/>
      <c r="D233" s="5"/>
      <c r="E233" s="5"/>
      <c r="F233" s="5"/>
      <c r="G233" s="5"/>
      <c r="H233" s="5"/>
      <c r="I233" s="5"/>
      <c r="J233" s="5" t="s">
        <v>265</v>
      </c>
      <c r="K233" s="5"/>
      <c r="L233" s="6">
        <v>45169</v>
      </c>
      <c r="M233" s="5"/>
      <c r="N233" s="5"/>
      <c r="O233" s="5"/>
      <c r="P233" s="5" t="s">
        <v>333</v>
      </c>
      <c r="Q233" s="5"/>
      <c r="R233" s="5"/>
      <c r="S233" s="5"/>
      <c r="T233" s="5"/>
      <c r="U233" s="5"/>
      <c r="V233" s="22"/>
      <c r="W233" s="5"/>
      <c r="X233" s="5" t="s">
        <v>389</v>
      </c>
      <c r="Y233" s="5"/>
      <c r="Z233" s="13">
        <v>409.5</v>
      </c>
      <c r="AA233" s="5"/>
      <c r="AB233" s="13">
        <f>ROUND(AB232+Z233,5)</f>
        <v>10487.83</v>
      </c>
    </row>
    <row r="234" spans="1:28" ht="15" thickBot="1" x14ac:dyDescent="0.4">
      <c r="A234" s="9"/>
      <c r="B234" s="9"/>
      <c r="C234" s="9"/>
      <c r="D234" s="9"/>
      <c r="E234" s="9" t="s">
        <v>118</v>
      </c>
      <c r="F234" s="9"/>
      <c r="G234" s="9"/>
      <c r="H234" s="9"/>
      <c r="I234" s="9"/>
      <c r="J234" s="9"/>
      <c r="K234" s="9"/>
      <c r="L234" s="10"/>
      <c r="M234" s="9"/>
      <c r="N234" s="9"/>
      <c r="O234" s="9"/>
      <c r="P234" s="9"/>
      <c r="Q234" s="9"/>
      <c r="R234" s="9"/>
      <c r="S234" s="9"/>
      <c r="T234" s="9"/>
      <c r="U234" s="9"/>
      <c r="V234" s="23"/>
      <c r="W234" s="9"/>
      <c r="X234" s="9"/>
      <c r="Y234" s="9"/>
      <c r="Z234" s="15">
        <f>ROUND(SUM(Z180:Z233),5)</f>
        <v>-5679.9</v>
      </c>
      <c r="AA234" s="9"/>
      <c r="AB234" s="15">
        <f>AB233</f>
        <v>10487.83</v>
      </c>
    </row>
    <row r="235" spans="1:28" x14ac:dyDescent="0.35">
      <c r="A235" s="9"/>
      <c r="B235" s="9"/>
      <c r="C235" s="9"/>
      <c r="D235" s="9" t="s">
        <v>119</v>
      </c>
      <c r="E235" s="9"/>
      <c r="F235" s="9"/>
      <c r="G235" s="9"/>
      <c r="H235" s="9"/>
      <c r="I235" s="9"/>
      <c r="J235" s="9"/>
      <c r="K235" s="9"/>
      <c r="L235" s="10"/>
      <c r="M235" s="9"/>
      <c r="N235" s="9"/>
      <c r="O235" s="9"/>
      <c r="P235" s="9"/>
      <c r="Q235" s="9"/>
      <c r="R235" s="9"/>
      <c r="S235" s="9"/>
      <c r="T235" s="9"/>
      <c r="U235" s="9"/>
      <c r="V235" s="23"/>
      <c r="W235" s="9"/>
      <c r="X235" s="9"/>
      <c r="Y235" s="9"/>
      <c r="Z235" s="11">
        <f>Z234</f>
        <v>-5679.9</v>
      </c>
      <c r="AA235" s="9"/>
      <c r="AB235" s="11">
        <f>AB234</f>
        <v>10487.83</v>
      </c>
    </row>
    <row r="236" spans="1:28" x14ac:dyDescent="0.35">
      <c r="A236" s="2"/>
      <c r="B236" s="2"/>
      <c r="C236" s="2"/>
      <c r="D236" s="2" t="s">
        <v>120</v>
      </c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1"/>
      <c r="W236" s="2"/>
      <c r="X236" s="2"/>
      <c r="Y236" s="2"/>
      <c r="Z236" s="3"/>
      <c r="AA236" s="2"/>
      <c r="AB236" s="3">
        <v>1632.1</v>
      </c>
    </row>
    <row r="237" spans="1:28" x14ac:dyDescent="0.35">
      <c r="A237" s="2"/>
      <c r="B237" s="2"/>
      <c r="C237" s="2"/>
      <c r="D237" s="2"/>
      <c r="E237" s="2" t="s">
        <v>121</v>
      </c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1"/>
      <c r="W237" s="2"/>
      <c r="X237" s="2"/>
      <c r="Y237" s="2"/>
      <c r="Z237" s="3"/>
      <c r="AA237" s="2"/>
      <c r="AB237" s="3">
        <v>1632.1</v>
      </c>
    </row>
    <row r="238" spans="1:28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 t="s">
        <v>266</v>
      </c>
      <c r="K238" s="5"/>
      <c r="L238" s="6">
        <v>45144</v>
      </c>
      <c r="M238" s="5"/>
      <c r="N238" s="5"/>
      <c r="O238" s="5"/>
      <c r="P238" s="5" t="s">
        <v>354</v>
      </c>
      <c r="Q238" s="5"/>
      <c r="R238" s="5"/>
      <c r="S238" s="5"/>
      <c r="T238" s="5"/>
      <c r="U238" s="5"/>
      <c r="V238" s="22" t="s">
        <v>15</v>
      </c>
      <c r="W238" s="5"/>
      <c r="X238" s="5" t="s">
        <v>401</v>
      </c>
      <c r="Y238" s="5"/>
      <c r="Z238" s="7">
        <v>59.97</v>
      </c>
      <c r="AA238" s="5"/>
      <c r="AB238" s="7">
        <f>ROUND(AB237+Z238,5)</f>
        <v>1692.07</v>
      </c>
    </row>
    <row r="239" spans="1:28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 t="s">
        <v>266</v>
      </c>
      <c r="K239" s="5"/>
      <c r="L239" s="6">
        <v>45144</v>
      </c>
      <c r="M239" s="5"/>
      <c r="N239" s="5"/>
      <c r="O239" s="5"/>
      <c r="P239" s="5" t="s">
        <v>355</v>
      </c>
      <c r="Q239" s="5"/>
      <c r="R239" s="5"/>
      <c r="S239" s="5"/>
      <c r="T239" s="5"/>
      <c r="U239" s="5"/>
      <c r="V239" s="22" t="s">
        <v>15</v>
      </c>
      <c r="W239" s="5"/>
      <c r="X239" s="5" t="s">
        <v>389</v>
      </c>
      <c r="Y239" s="5"/>
      <c r="Z239" s="7">
        <v>272.95</v>
      </c>
      <c r="AA239" s="5"/>
      <c r="AB239" s="7">
        <f>ROUND(AB238+Z239,5)</f>
        <v>1965.02</v>
      </c>
    </row>
    <row r="240" spans="1:28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 t="s">
        <v>266</v>
      </c>
      <c r="K240" s="5"/>
      <c r="L240" s="6">
        <v>45144</v>
      </c>
      <c r="M240" s="5"/>
      <c r="N240" s="5"/>
      <c r="O240" s="5"/>
      <c r="P240" s="5" t="s">
        <v>356</v>
      </c>
      <c r="Q240" s="5"/>
      <c r="R240" s="5"/>
      <c r="S240" s="5"/>
      <c r="T240" s="5"/>
      <c r="U240" s="5"/>
      <c r="V240" s="22" t="s">
        <v>15</v>
      </c>
      <c r="W240" s="5"/>
      <c r="X240" s="5" t="s">
        <v>389</v>
      </c>
      <c r="Y240" s="5"/>
      <c r="Z240" s="7">
        <v>392.63</v>
      </c>
      <c r="AA240" s="5"/>
      <c r="AB240" s="7">
        <f>ROUND(AB239+Z240,5)</f>
        <v>2357.65</v>
      </c>
    </row>
    <row r="241" spans="1:28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 t="s">
        <v>266</v>
      </c>
      <c r="K241" s="5"/>
      <c r="L241" s="6">
        <v>45145</v>
      </c>
      <c r="M241" s="5"/>
      <c r="N241" s="5"/>
      <c r="O241" s="5"/>
      <c r="P241" s="5" t="s">
        <v>357</v>
      </c>
      <c r="Q241" s="5"/>
      <c r="R241" s="5"/>
      <c r="S241" s="5"/>
      <c r="T241" s="5"/>
      <c r="U241" s="5"/>
      <c r="V241" s="22" t="s">
        <v>15</v>
      </c>
      <c r="W241" s="5"/>
      <c r="X241" s="5" t="s">
        <v>401</v>
      </c>
      <c r="Y241" s="5"/>
      <c r="Z241" s="7">
        <v>276.20999999999998</v>
      </c>
      <c r="AA241" s="5"/>
      <c r="AB241" s="7">
        <f>ROUND(AB240+Z241,5)</f>
        <v>2633.86</v>
      </c>
    </row>
    <row r="242" spans="1:28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 t="s">
        <v>266</v>
      </c>
      <c r="K242" s="5"/>
      <c r="L242" s="6">
        <v>45146</v>
      </c>
      <c r="M242" s="5"/>
      <c r="N242" s="5"/>
      <c r="O242" s="5"/>
      <c r="P242" s="5" t="s">
        <v>358</v>
      </c>
      <c r="Q242" s="5"/>
      <c r="R242" s="5"/>
      <c r="S242" s="5"/>
      <c r="T242" s="5"/>
      <c r="U242" s="5"/>
      <c r="V242" s="22" t="s">
        <v>15</v>
      </c>
      <c r="W242" s="5"/>
      <c r="X242" s="5" t="s">
        <v>402</v>
      </c>
      <c r="Y242" s="5"/>
      <c r="Z242" s="7">
        <v>65.91</v>
      </c>
      <c r="AA242" s="5"/>
      <c r="AB242" s="7">
        <f>ROUND(AB241+Z242,5)</f>
        <v>2699.77</v>
      </c>
    </row>
    <row r="243" spans="1:28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 t="s">
        <v>266</v>
      </c>
      <c r="K243" s="5"/>
      <c r="L243" s="6">
        <v>45146</v>
      </c>
      <c r="M243" s="5"/>
      <c r="N243" s="5"/>
      <c r="O243" s="5"/>
      <c r="P243" s="5" t="s">
        <v>359</v>
      </c>
      <c r="Q243" s="5"/>
      <c r="R243" s="5"/>
      <c r="S243" s="5"/>
      <c r="T243" s="5"/>
      <c r="U243" s="5"/>
      <c r="V243" s="22" t="s">
        <v>15</v>
      </c>
      <c r="W243" s="5"/>
      <c r="X243" s="5" t="s">
        <v>403</v>
      </c>
      <c r="Y243" s="5"/>
      <c r="Z243" s="7">
        <v>1049</v>
      </c>
      <c r="AA243" s="5"/>
      <c r="AB243" s="7">
        <f>ROUND(AB242+Z243,5)</f>
        <v>3748.77</v>
      </c>
    </row>
    <row r="244" spans="1:28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 t="s">
        <v>266</v>
      </c>
      <c r="K244" s="5"/>
      <c r="L244" s="6">
        <v>45146</v>
      </c>
      <c r="M244" s="5"/>
      <c r="N244" s="5"/>
      <c r="O244" s="5"/>
      <c r="P244" s="5" t="s">
        <v>360</v>
      </c>
      <c r="Q244" s="5"/>
      <c r="R244" s="5"/>
      <c r="S244" s="5"/>
      <c r="T244" s="5"/>
      <c r="U244" s="5"/>
      <c r="V244" s="22" t="s">
        <v>15</v>
      </c>
      <c r="W244" s="5"/>
      <c r="X244" s="5" t="s">
        <v>404</v>
      </c>
      <c r="Y244" s="5"/>
      <c r="Z244" s="7">
        <v>144.86000000000001</v>
      </c>
      <c r="AA244" s="5"/>
      <c r="AB244" s="7">
        <f>ROUND(AB243+Z244,5)</f>
        <v>3893.63</v>
      </c>
    </row>
    <row r="245" spans="1:28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 t="s">
        <v>266</v>
      </c>
      <c r="K245" s="5"/>
      <c r="L245" s="6">
        <v>45146</v>
      </c>
      <c r="M245" s="5"/>
      <c r="N245" s="5"/>
      <c r="O245" s="5"/>
      <c r="P245" s="5" t="s">
        <v>361</v>
      </c>
      <c r="Q245" s="5"/>
      <c r="R245" s="5"/>
      <c r="S245" s="5"/>
      <c r="T245" s="5"/>
      <c r="U245" s="5"/>
      <c r="V245" s="22" t="s">
        <v>15</v>
      </c>
      <c r="W245" s="5"/>
      <c r="X245" s="5" t="s">
        <v>405</v>
      </c>
      <c r="Y245" s="5"/>
      <c r="Z245" s="7">
        <v>1.83</v>
      </c>
      <c r="AA245" s="5"/>
      <c r="AB245" s="7">
        <f>ROUND(AB244+Z245,5)</f>
        <v>3895.46</v>
      </c>
    </row>
    <row r="246" spans="1:28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 t="s">
        <v>266</v>
      </c>
      <c r="K246" s="5"/>
      <c r="L246" s="6">
        <v>45147</v>
      </c>
      <c r="M246" s="5"/>
      <c r="N246" s="5"/>
      <c r="O246" s="5"/>
      <c r="P246" s="5" t="s">
        <v>362</v>
      </c>
      <c r="Q246" s="5"/>
      <c r="R246" s="5"/>
      <c r="S246" s="5"/>
      <c r="T246" s="5"/>
      <c r="U246" s="5"/>
      <c r="V246" s="22" t="s">
        <v>15</v>
      </c>
      <c r="W246" s="5"/>
      <c r="X246" s="5" t="s">
        <v>404</v>
      </c>
      <c r="Y246" s="5"/>
      <c r="Z246" s="7">
        <v>100.9</v>
      </c>
      <c r="AA246" s="5"/>
      <c r="AB246" s="7">
        <f>ROUND(AB245+Z246,5)</f>
        <v>3996.36</v>
      </c>
    </row>
    <row r="247" spans="1:28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 t="s">
        <v>265</v>
      </c>
      <c r="K247" s="5"/>
      <c r="L247" s="6">
        <v>45148</v>
      </c>
      <c r="M247" s="5"/>
      <c r="N247" s="5"/>
      <c r="O247" s="5"/>
      <c r="P247" s="5" t="s">
        <v>332</v>
      </c>
      <c r="Q247" s="5"/>
      <c r="R247" s="5" t="s">
        <v>385</v>
      </c>
      <c r="S247" s="5"/>
      <c r="T247" s="5" t="s">
        <v>387</v>
      </c>
      <c r="U247" s="5"/>
      <c r="V247" s="22" t="s">
        <v>15</v>
      </c>
      <c r="W247" s="5"/>
      <c r="X247" s="5" t="s">
        <v>117</v>
      </c>
      <c r="Y247" s="5"/>
      <c r="Z247" s="7">
        <v>-2357.65</v>
      </c>
      <c r="AA247" s="5"/>
      <c r="AB247" s="7">
        <f>ROUND(AB246+Z247,5)</f>
        <v>1638.71</v>
      </c>
    </row>
    <row r="248" spans="1:28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 t="s">
        <v>266</v>
      </c>
      <c r="K248" s="5"/>
      <c r="L248" s="6">
        <v>45148</v>
      </c>
      <c r="M248" s="5"/>
      <c r="N248" s="5"/>
      <c r="O248" s="5"/>
      <c r="P248" s="5" t="s">
        <v>363</v>
      </c>
      <c r="Q248" s="5"/>
      <c r="R248" s="5"/>
      <c r="S248" s="5"/>
      <c r="T248" s="5"/>
      <c r="U248" s="5"/>
      <c r="V248" s="22" t="s">
        <v>15</v>
      </c>
      <c r="W248" s="5"/>
      <c r="X248" s="5" t="s">
        <v>389</v>
      </c>
      <c r="Y248" s="5"/>
      <c r="Z248" s="7">
        <v>51.88</v>
      </c>
      <c r="AA248" s="5"/>
      <c r="AB248" s="7">
        <f>ROUND(AB247+Z248,5)</f>
        <v>1690.59</v>
      </c>
    </row>
    <row r="249" spans="1:28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 t="s">
        <v>266</v>
      </c>
      <c r="K249" s="5"/>
      <c r="L249" s="6">
        <v>45149</v>
      </c>
      <c r="M249" s="5"/>
      <c r="N249" s="5"/>
      <c r="O249" s="5"/>
      <c r="P249" s="5" t="s">
        <v>364</v>
      </c>
      <c r="Q249" s="5"/>
      <c r="R249" s="5"/>
      <c r="S249" s="5"/>
      <c r="T249" s="5"/>
      <c r="U249" s="5"/>
      <c r="V249" s="22" t="s">
        <v>15</v>
      </c>
      <c r="W249" s="5"/>
      <c r="X249" s="5" t="s">
        <v>406</v>
      </c>
      <c r="Y249" s="5"/>
      <c r="Z249" s="7">
        <v>180.35</v>
      </c>
      <c r="AA249" s="5"/>
      <c r="AB249" s="7">
        <f>ROUND(AB248+Z249,5)</f>
        <v>1870.94</v>
      </c>
    </row>
    <row r="250" spans="1:28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 t="s">
        <v>266</v>
      </c>
      <c r="K250" s="5"/>
      <c r="L250" s="6">
        <v>45152</v>
      </c>
      <c r="M250" s="5"/>
      <c r="N250" s="5"/>
      <c r="O250" s="5"/>
      <c r="P250" s="5" t="s">
        <v>365</v>
      </c>
      <c r="Q250" s="5"/>
      <c r="R250" s="5"/>
      <c r="S250" s="5"/>
      <c r="T250" s="5"/>
      <c r="U250" s="5"/>
      <c r="V250" s="22" t="s">
        <v>15</v>
      </c>
      <c r="W250" s="5"/>
      <c r="X250" s="5" t="s">
        <v>389</v>
      </c>
      <c r="Y250" s="5"/>
      <c r="Z250" s="7">
        <v>467.57</v>
      </c>
      <c r="AA250" s="5"/>
      <c r="AB250" s="7">
        <f>ROUND(AB249+Z250,5)</f>
        <v>2338.5100000000002</v>
      </c>
    </row>
    <row r="251" spans="1:28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 t="s">
        <v>266</v>
      </c>
      <c r="K251" s="5"/>
      <c r="L251" s="6">
        <v>45153</v>
      </c>
      <c r="M251" s="5"/>
      <c r="N251" s="5"/>
      <c r="O251" s="5"/>
      <c r="P251" s="5" t="s">
        <v>366</v>
      </c>
      <c r="Q251" s="5"/>
      <c r="R251" s="5"/>
      <c r="S251" s="5"/>
      <c r="T251" s="5"/>
      <c r="U251" s="5"/>
      <c r="V251" s="22" t="s">
        <v>15</v>
      </c>
      <c r="W251" s="5"/>
      <c r="X251" s="5" t="s">
        <v>407</v>
      </c>
      <c r="Y251" s="5"/>
      <c r="Z251" s="7">
        <v>203.29</v>
      </c>
      <c r="AA251" s="5"/>
      <c r="AB251" s="7">
        <f>ROUND(AB250+Z251,5)</f>
        <v>2541.8000000000002</v>
      </c>
    </row>
    <row r="252" spans="1:28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 t="s">
        <v>266</v>
      </c>
      <c r="K252" s="5"/>
      <c r="L252" s="6">
        <v>45153</v>
      </c>
      <c r="M252" s="5"/>
      <c r="N252" s="5"/>
      <c r="O252" s="5"/>
      <c r="P252" s="5" t="s">
        <v>367</v>
      </c>
      <c r="Q252" s="5"/>
      <c r="R252" s="5"/>
      <c r="S252" s="5"/>
      <c r="T252" s="5"/>
      <c r="U252" s="5"/>
      <c r="V252" s="22" t="s">
        <v>15</v>
      </c>
      <c r="W252" s="5"/>
      <c r="X252" s="5" t="s">
        <v>407</v>
      </c>
      <c r="Y252" s="5"/>
      <c r="Z252" s="7">
        <v>72.09</v>
      </c>
      <c r="AA252" s="5"/>
      <c r="AB252" s="7">
        <f>ROUND(AB251+Z252,5)</f>
        <v>2613.89</v>
      </c>
    </row>
    <row r="253" spans="1:28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 t="s">
        <v>266</v>
      </c>
      <c r="K253" s="5"/>
      <c r="L253" s="6">
        <v>45154</v>
      </c>
      <c r="M253" s="5"/>
      <c r="N253" s="5"/>
      <c r="O253" s="5"/>
      <c r="P253" s="5" t="s">
        <v>368</v>
      </c>
      <c r="Q253" s="5"/>
      <c r="R253" s="5"/>
      <c r="S253" s="5"/>
      <c r="T253" s="5"/>
      <c r="U253" s="5"/>
      <c r="V253" s="22" t="s">
        <v>15</v>
      </c>
      <c r="W253" s="5"/>
      <c r="X253" s="5" t="s">
        <v>408</v>
      </c>
      <c r="Y253" s="5"/>
      <c r="Z253" s="7">
        <v>292</v>
      </c>
      <c r="AA253" s="5"/>
      <c r="AB253" s="7">
        <f>ROUND(AB252+Z253,5)</f>
        <v>2905.89</v>
      </c>
    </row>
    <row r="254" spans="1:28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 t="s">
        <v>266</v>
      </c>
      <c r="K254" s="5"/>
      <c r="L254" s="6">
        <v>45154</v>
      </c>
      <c r="M254" s="5"/>
      <c r="N254" s="5"/>
      <c r="O254" s="5"/>
      <c r="P254" s="5" t="s">
        <v>369</v>
      </c>
      <c r="Q254" s="5"/>
      <c r="R254" s="5"/>
      <c r="S254" s="5"/>
      <c r="T254" s="5"/>
      <c r="U254" s="5"/>
      <c r="V254" s="22" t="s">
        <v>15</v>
      </c>
      <c r="W254" s="5"/>
      <c r="X254" s="5" t="s">
        <v>406</v>
      </c>
      <c r="Y254" s="5"/>
      <c r="Z254" s="7">
        <v>32.75</v>
      </c>
      <c r="AA254" s="5"/>
      <c r="AB254" s="7">
        <f>ROUND(AB253+Z254,5)</f>
        <v>2938.64</v>
      </c>
    </row>
    <row r="255" spans="1:28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 t="s">
        <v>266</v>
      </c>
      <c r="K255" s="5"/>
      <c r="L255" s="6">
        <v>45154</v>
      </c>
      <c r="M255" s="5"/>
      <c r="N255" s="5"/>
      <c r="O255" s="5"/>
      <c r="P255" s="5" t="s">
        <v>370</v>
      </c>
      <c r="Q255" s="5"/>
      <c r="R255" s="5"/>
      <c r="S255" s="5"/>
      <c r="T255" s="5"/>
      <c r="U255" s="5"/>
      <c r="V255" s="22" t="s">
        <v>15</v>
      </c>
      <c r="W255" s="5"/>
      <c r="X255" s="5" t="s">
        <v>409</v>
      </c>
      <c r="Y255" s="5"/>
      <c r="Z255" s="7">
        <v>52</v>
      </c>
      <c r="AA255" s="5"/>
      <c r="AB255" s="7">
        <f>ROUND(AB254+Z255,5)</f>
        <v>2990.64</v>
      </c>
    </row>
    <row r="256" spans="1:28" ht="15" thickBot="1" x14ac:dyDescent="0.4">
      <c r="A256" s="5"/>
      <c r="B256" s="5"/>
      <c r="C256" s="5"/>
      <c r="D256" s="5"/>
      <c r="E256" s="5"/>
      <c r="F256" s="5"/>
      <c r="G256" s="5"/>
      <c r="H256" s="5"/>
      <c r="I256" s="5"/>
      <c r="J256" s="5" t="s">
        <v>266</v>
      </c>
      <c r="K256" s="5"/>
      <c r="L256" s="6">
        <v>45161</v>
      </c>
      <c r="M256" s="5"/>
      <c r="N256" s="5"/>
      <c r="O256" s="5"/>
      <c r="P256" s="5" t="s">
        <v>371</v>
      </c>
      <c r="Q256" s="5"/>
      <c r="R256" s="5"/>
      <c r="S256" s="5"/>
      <c r="T256" s="5"/>
      <c r="U256" s="5"/>
      <c r="V256" s="22" t="s">
        <v>15</v>
      </c>
      <c r="W256" s="5"/>
      <c r="X256" s="5" t="s">
        <v>410</v>
      </c>
      <c r="Y256" s="5"/>
      <c r="Z256" s="8">
        <v>541.37</v>
      </c>
      <c r="AA256" s="5"/>
      <c r="AB256" s="8">
        <f>ROUND(AB255+Z256,5)</f>
        <v>3532.01</v>
      </c>
    </row>
    <row r="257" spans="1:28" x14ac:dyDescent="0.35">
      <c r="A257" s="9"/>
      <c r="B257" s="9"/>
      <c r="C257" s="9"/>
      <c r="D257" s="9"/>
      <c r="E257" s="9" t="s">
        <v>122</v>
      </c>
      <c r="F257" s="9"/>
      <c r="G257" s="9"/>
      <c r="H257" s="9"/>
      <c r="I257" s="9"/>
      <c r="J257" s="9"/>
      <c r="K257" s="9"/>
      <c r="L257" s="10"/>
      <c r="M257" s="9"/>
      <c r="N257" s="9"/>
      <c r="O257" s="9"/>
      <c r="P257" s="9"/>
      <c r="Q257" s="9"/>
      <c r="R257" s="9"/>
      <c r="S257" s="9"/>
      <c r="T257" s="9"/>
      <c r="U257" s="9"/>
      <c r="V257" s="23"/>
      <c r="W257" s="9"/>
      <c r="X257" s="9"/>
      <c r="Y257" s="9"/>
      <c r="Z257" s="11">
        <f>ROUND(SUM(Z237:Z256),5)</f>
        <v>1899.91</v>
      </c>
      <c r="AA257" s="9"/>
      <c r="AB257" s="11">
        <f>AB256</f>
        <v>3532.01</v>
      </c>
    </row>
    <row r="258" spans="1:28" x14ac:dyDescent="0.35">
      <c r="A258" s="2"/>
      <c r="B258" s="2"/>
      <c r="C258" s="2"/>
      <c r="D258" s="2"/>
      <c r="E258" s="2" t="s">
        <v>123</v>
      </c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1"/>
      <c r="W258" s="2"/>
      <c r="X258" s="2"/>
      <c r="Y258" s="2"/>
      <c r="Z258" s="3"/>
      <c r="AA258" s="2"/>
      <c r="AB258" s="3">
        <v>0</v>
      </c>
    </row>
    <row r="259" spans="1:28" x14ac:dyDescent="0.35">
      <c r="A259" s="9"/>
      <c r="B259" s="9"/>
      <c r="C259" s="9"/>
      <c r="D259" s="9"/>
      <c r="E259" s="9" t="s">
        <v>124</v>
      </c>
      <c r="F259" s="9"/>
      <c r="G259" s="9"/>
      <c r="H259" s="9"/>
      <c r="I259" s="9"/>
      <c r="J259" s="9"/>
      <c r="K259" s="9"/>
      <c r="L259" s="10"/>
      <c r="M259" s="9"/>
      <c r="N259" s="9"/>
      <c r="O259" s="9"/>
      <c r="P259" s="9"/>
      <c r="Q259" s="9"/>
      <c r="R259" s="9"/>
      <c r="S259" s="9"/>
      <c r="T259" s="9"/>
      <c r="U259" s="9"/>
      <c r="V259" s="23"/>
      <c r="W259" s="9"/>
      <c r="X259" s="9"/>
      <c r="Y259" s="9"/>
      <c r="Z259" s="11"/>
      <c r="AA259" s="9"/>
      <c r="AB259" s="11">
        <f>AB258</f>
        <v>0</v>
      </c>
    </row>
    <row r="260" spans="1:28" x14ac:dyDescent="0.35">
      <c r="A260" s="2"/>
      <c r="B260" s="2"/>
      <c r="C260" s="2"/>
      <c r="D260" s="2"/>
      <c r="E260" s="2" t="s">
        <v>125</v>
      </c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1"/>
      <c r="W260" s="2"/>
      <c r="X260" s="2"/>
      <c r="Y260" s="2"/>
      <c r="Z260" s="3"/>
      <c r="AA260" s="2"/>
      <c r="AB260" s="3">
        <v>0</v>
      </c>
    </row>
    <row r="261" spans="1:28" x14ac:dyDescent="0.35">
      <c r="A261" s="9"/>
      <c r="B261" s="9"/>
      <c r="C261" s="9"/>
      <c r="D261" s="9"/>
      <c r="E261" s="9" t="s">
        <v>126</v>
      </c>
      <c r="F261" s="9"/>
      <c r="G261" s="9"/>
      <c r="H261" s="9"/>
      <c r="I261" s="9"/>
      <c r="J261" s="9"/>
      <c r="K261" s="9"/>
      <c r="L261" s="10"/>
      <c r="M261" s="9"/>
      <c r="N261" s="9"/>
      <c r="O261" s="9"/>
      <c r="P261" s="9"/>
      <c r="Q261" s="9"/>
      <c r="R261" s="9"/>
      <c r="S261" s="9"/>
      <c r="T261" s="9"/>
      <c r="U261" s="9"/>
      <c r="V261" s="23"/>
      <c r="W261" s="9"/>
      <c r="X261" s="9"/>
      <c r="Y261" s="9"/>
      <c r="Z261" s="11"/>
      <c r="AA261" s="9"/>
      <c r="AB261" s="11">
        <f>AB260</f>
        <v>0</v>
      </c>
    </row>
    <row r="262" spans="1:28" x14ac:dyDescent="0.35">
      <c r="A262" s="2"/>
      <c r="B262" s="2"/>
      <c r="C262" s="2"/>
      <c r="D262" s="2"/>
      <c r="E262" s="2" t="s">
        <v>127</v>
      </c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1"/>
      <c r="W262" s="2"/>
      <c r="X262" s="2"/>
      <c r="Y262" s="2"/>
      <c r="Z262" s="3"/>
      <c r="AA262" s="2"/>
      <c r="AB262" s="3">
        <v>0</v>
      </c>
    </row>
    <row r="263" spans="1:28" x14ac:dyDescent="0.35">
      <c r="A263" s="9"/>
      <c r="B263" s="9"/>
      <c r="C263" s="9"/>
      <c r="D263" s="9"/>
      <c r="E263" s="9" t="s">
        <v>128</v>
      </c>
      <c r="F263" s="9"/>
      <c r="G263" s="9"/>
      <c r="H263" s="9"/>
      <c r="I263" s="9"/>
      <c r="J263" s="9"/>
      <c r="K263" s="9"/>
      <c r="L263" s="10"/>
      <c r="M263" s="9"/>
      <c r="N263" s="9"/>
      <c r="O263" s="9"/>
      <c r="P263" s="9"/>
      <c r="Q263" s="9"/>
      <c r="R263" s="9"/>
      <c r="S263" s="9"/>
      <c r="T263" s="9"/>
      <c r="U263" s="9"/>
      <c r="V263" s="23"/>
      <c r="W263" s="9"/>
      <c r="X263" s="9"/>
      <c r="Y263" s="9"/>
      <c r="Z263" s="11"/>
      <c r="AA263" s="9"/>
      <c r="AB263" s="11">
        <f>AB262</f>
        <v>0</v>
      </c>
    </row>
    <row r="264" spans="1:28" x14ac:dyDescent="0.35">
      <c r="A264" s="2"/>
      <c r="B264" s="2"/>
      <c r="C264" s="2"/>
      <c r="D264" s="2"/>
      <c r="E264" s="2" t="s">
        <v>129</v>
      </c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1"/>
      <c r="W264" s="2"/>
      <c r="X264" s="2"/>
      <c r="Y264" s="2"/>
      <c r="Z264" s="3"/>
      <c r="AA264" s="2"/>
      <c r="AB264" s="3">
        <v>0</v>
      </c>
    </row>
    <row r="265" spans="1:28" ht="15" thickBot="1" x14ac:dyDescent="0.4">
      <c r="A265" s="9"/>
      <c r="B265" s="9"/>
      <c r="C265" s="9"/>
      <c r="D265" s="9"/>
      <c r="E265" s="9" t="s">
        <v>130</v>
      </c>
      <c r="F265" s="9"/>
      <c r="G265" s="9"/>
      <c r="H265" s="9"/>
      <c r="I265" s="9"/>
      <c r="J265" s="9"/>
      <c r="K265" s="9"/>
      <c r="L265" s="10"/>
      <c r="M265" s="9"/>
      <c r="N265" s="9"/>
      <c r="O265" s="9"/>
      <c r="P265" s="9"/>
      <c r="Q265" s="9"/>
      <c r="R265" s="9"/>
      <c r="S265" s="9"/>
      <c r="T265" s="9"/>
      <c r="U265" s="9"/>
      <c r="V265" s="23"/>
      <c r="W265" s="9"/>
      <c r="X265" s="9"/>
      <c r="Y265" s="9"/>
      <c r="Z265" s="12"/>
      <c r="AA265" s="9"/>
      <c r="AB265" s="12">
        <f>AB264</f>
        <v>0</v>
      </c>
    </row>
    <row r="266" spans="1:28" x14ac:dyDescent="0.35">
      <c r="A266" s="9"/>
      <c r="B266" s="9"/>
      <c r="C266" s="9"/>
      <c r="D266" s="9" t="s">
        <v>131</v>
      </c>
      <c r="E266" s="9"/>
      <c r="F266" s="9"/>
      <c r="G266" s="9"/>
      <c r="H266" s="9"/>
      <c r="I266" s="9"/>
      <c r="J266" s="9"/>
      <c r="K266" s="9"/>
      <c r="L266" s="10"/>
      <c r="M266" s="9"/>
      <c r="N266" s="9"/>
      <c r="O266" s="9"/>
      <c r="P266" s="9"/>
      <c r="Q266" s="9"/>
      <c r="R266" s="9"/>
      <c r="S266" s="9"/>
      <c r="T266" s="9"/>
      <c r="U266" s="9"/>
      <c r="V266" s="23"/>
      <c r="W266" s="9"/>
      <c r="X266" s="9"/>
      <c r="Y266" s="9"/>
      <c r="Z266" s="11">
        <f>ROUND(Z257+Z259+Z261+Z263+Z265,5)</f>
        <v>1899.91</v>
      </c>
      <c r="AA266" s="9"/>
      <c r="AB266" s="11">
        <f>ROUND(AB257+AB259+AB261+AB263+AB265,5)</f>
        <v>3532.01</v>
      </c>
    </row>
    <row r="267" spans="1:28" x14ac:dyDescent="0.35">
      <c r="A267" s="2"/>
      <c r="B267" s="2"/>
      <c r="C267" s="2"/>
      <c r="D267" s="2" t="s">
        <v>132</v>
      </c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1"/>
      <c r="W267" s="2"/>
      <c r="X267" s="2"/>
      <c r="Y267" s="2"/>
      <c r="Z267" s="3"/>
      <c r="AA267" s="2"/>
      <c r="AB267" s="3">
        <v>-8923.4</v>
      </c>
    </row>
    <row r="268" spans="1:28" x14ac:dyDescent="0.35">
      <c r="A268" s="2"/>
      <c r="B268" s="2"/>
      <c r="C268" s="2"/>
      <c r="D268" s="2"/>
      <c r="E268" s="2" t="s">
        <v>133</v>
      </c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1"/>
      <c r="W268" s="2"/>
      <c r="X268" s="2"/>
      <c r="Y268" s="2"/>
      <c r="Z268" s="3"/>
      <c r="AA268" s="2"/>
      <c r="AB268" s="3">
        <v>0</v>
      </c>
    </row>
    <row r="269" spans="1:28" x14ac:dyDescent="0.35">
      <c r="A269" s="9"/>
      <c r="B269" s="9"/>
      <c r="C269" s="9"/>
      <c r="D269" s="9"/>
      <c r="E269" s="9" t="s">
        <v>134</v>
      </c>
      <c r="F269" s="9"/>
      <c r="G269" s="9"/>
      <c r="H269" s="9"/>
      <c r="I269" s="9"/>
      <c r="J269" s="9"/>
      <c r="K269" s="9"/>
      <c r="L269" s="10"/>
      <c r="M269" s="9"/>
      <c r="N269" s="9"/>
      <c r="O269" s="9"/>
      <c r="P269" s="9"/>
      <c r="Q269" s="9"/>
      <c r="R269" s="9"/>
      <c r="S269" s="9"/>
      <c r="T269" s="9"/>
      <c r="U269" s="9"/>
      <c r="V269" s="23"/>
      <c r="W269" s="9"/>
      <c r="X269" s="9"/>
      <c r="Y269" s="9"/>
      <c r="Z269" s="11"/>
      <c r="AA269" s="9"/>
      <c r="AB269" s="11">
        <f>AB268</f>
        <v>0</v>
      </c>
    </row>
    <row r="270" spans="1:28" x14ac:dyDescent="0.35">
      <c r="A270" s="2"/>
      <c r="B270" s="2"/>
      <c r="C270" s="2"/>
      <c r="D270" s="2"/>
      <c r="E270" s="2" t="s">
        <v>135</v>
      </c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1"/>
      <c r="W270" s="2"/>
      <c r="X270" s="2"/>
      <c r="Y270" s="2"/>
      <c r="Z270" s="3"/>
      <c r="AA270" s="2"/>
      <c r="AB270" s="3">
        <v>0</v>
      </c>
    </row>
    <row r="271" spans="1:28" x14ac:dyDescent="0.35">
      <c r="A271" s="9"/>
      <c r="B271" s="9"/>
      <c r="C271" s="9"/>
      <c r="D271" s="9"/>
      <c r="E271" s="9" t="s">
        <v>136</v>
      </c>
      <c r="F271" s="9"/>
      <c r="G271" s="9"/>
      <c r="H271" s="9"/>
      <c r="I271" s="9"/>
      <c r="J271" s="9"/>
      <c r="K271" s="9"/>
      <c r="L271" s="10"/>
      <c r="M271" s="9"/>
      <c r="N271" s="9"/>
      <c r="O271" s="9"/>
      <c r="P271" s="9"/>
      <c r="Q271" s="9"/>
      <c r="R271" s="9"/>
      <c r="S271" s="9"/>
      <c r="T271" s="9"/>
      <c r="U271" s="9"/>
      <c r="V271" s="23"/>
      <c r="W271" s="9"/>
      <c r="X271" s="9"/>
      <c r="Y271" s="9"/>
      <c r="Z271" s="11"/>
      <c r="AA271" s="9"/>
      <c r="AB271" s="11">
        <f>AB270</f>
        <v>0</v>
      </c>
    </row>
    <row r="272" spans="1:28" x14ac:dyDescent="0.35">
      <c r="A272" s="2"/>
      <c r="B272" s="2"/>
      <c r="C272" s="2"/>
      <c r="D272" s="2"/>
      <c r="E272" s="2" t="s">
        <v>137</v>
      </c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1"/>
      <c r="W272" s="2"/>
      <c r="X272" s="2"/>
      <c r="Y272" s="2"/>
      <c r="Z272" s="3"/>
      <c r="AA272" s="2"/>
      <c r="AB272" s="3">
        <v>0</v>
      </c>
    </row>
    <row r="273" spans="1:28" x14ac:dyDescent="0.35">
      <c r="A273" s="9"/>
      <c r="B273" s="9"/>
      <c r="C273" s="9"/>
      <c r="D273" s="9"/>
      <c r="E273" s="9" t="s">
        <v>138</v>
      </c>
      <c r="F273" s="9"/>
      <c r="G273" s="9"/>
      <c r="H273" s="9"/>
      <c r="I273" s="9"/>
      <c r="J273" s="9"/>
      <c r="K273" s="9"/>
      <c r="L273" s="10"/>
      <c r="M273" s="9"/>
      <c r="N273" s="9"/>
      <c r="O273" s="9"/>
      <c r="P273" s="9"/>
      <c r="Q273" s="9"/>
      <c r="R273" s="9"/>
      <c r="S273" s="9"/>
      <c r="T273" s="9"/>
      <c r="U273" s="9"/>
      <c r="V273" s="23"/>
      <c r="W273" s="9"/>
      <c r="X273" s="9"/>
      <c r="Y273" s="9"/>
      <c r="Z273" s="11"/>
      <c r="AA273" s="9"/>
      <c r="AB273" s="11">
        <f>AB272</f>
        <v>0</v>
      </c>
    </row>
    <row r="274" spans="1:28" x14ac:dyDescent="0.35">
      <c r="A274" s="2"/>
      <c r="B274" s="2"/>
      <c r="C274" s="2"/>
      <c r="D274" s="2"/>
      <c r="E274" s="2" t="s">
        <v>139</v>
      </c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1"/>
      <c r="W274" s="2"/>
      <c r="X274" s="2"/>
      <c r="Y274" s="2"/>
      <c r="Z274" s="3"/>
      <c r="AA274" s="2"/>
      <c r="AB274" s="3">
        <v>0</v>
      </c>
    </row>
    <row r="275" spans="1:28" x14ac:dyDescent="0.35">
      <c r="A275" s="9"/>
      <c r="B275" s="9"/>
      <c r="C275" s="9"/>
      <c r="D275" s="9"/>
      <c r="E275" s="9" t="s">
        <v>140</v>
      </c>
      <c r="F275" s="9"/>
      <c r="G275" s="9"/>
      <c r="H275" s="9"/>
      <c r="I275" s="9"/>
      <c r="J275" s="9"/>
      <c r="K275" s="9"/>
      <c r="L275" s="10"/>
      <c r="M275" s="9"/>
      <c r="N275" s="9"/>
      <c r="O275" s="9"/>
      <c r="P275" s="9"/>
      <c r="Q275" s="9"/>
      <c r="R275" s="9"/>
      <c r="S275" s="9"/>
      <c r="T275" s="9"/>
      <c r="U275" s="9"/>
      <c r="V275" s="23"/>
      <c r="W275" s="9"/>
      <c r="X275" s="9"/>
      <c r="Y275" s="9"/>
      <c r="Z275" s="11"/>
      <c r="AA275" s="9"/>
      <c r="AB275" s="11">
        <f>AB274</f>
        <v>0</v>
      </c>
    </row>
    <row r="276" spans="1:28" x14ac:dyDescent="0.35">
      <c r="A276" s="2"/>
      <c r="B276" s="2"/>
      <c r="C276" s="2"/>
      <c r="D276" s="2"/>
      <c r="E276" s="2" t="s">
        <v>141</v>
      </c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1"/>
      <c r="W276" s="2"/>
      <c r="X276" s="2"/>
      <c r="Y276" s="2"/>
      <c r="Z276" s="3"/>
      <c r="AA276" s="2"/>
      <c r="AB276" s="3">
        <v>0</v>
      </c>
    </row>
    <row r="277" spans="1:28" x14ac:dyDescent="0.35">
      <c r="A277" s="9"/>
      <c r="B277" s="9"/>
      <c r="C277" s="9"/>
      <c r="D277" s="9"/>
      <c r="E277" s="9" t="s">
        <v>142</v>
      </c>
      <c r="F277" s="9"/>
      <c r="G277" s="9"/>
      <c r="H277" s="9"/>
      <c r="I277" s="9"/>
      <c r="J277" s="9"/>
      <c r="K277" s="9"/>
      <c r="L277" s="10"/>
      <c r="M277" s="9"/>
      <c r="N277" s="9"/>
      <c r="O277" s="9"/>
      <c r="P277" s="9"/>
      <c r="Q277" s="9"/>
      <c r="R277" s="9"/>
      <c r="S277" s="9"/>
      <c r="T277" s="9"/>
      <c r="U277" s="9"/>
      <c r="V277" s="23"/>
      <c r="W277" s="9"/>
      <c r="X277" s="9"/>
      <c r="Y277" s="9"/>
      <c r="Z277" s="11"/>
      <c r="AA277" s="9"/>
      <c r="AB277" s="11">
        <f>AB276</f>
        <v>0</v>
      </c>
    </row>
    <row r="278" spans="1:28" x14ac:dyDescent="0.35">
      <c r="A278" s="2"/>
      <c r="B278" s="2"/>
      <c r="C278" s="2"/>
      <c r="D278" s="2"/>
      <c r="E278" s="2" t="s">
        <v>143</v>
      </c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1"/>
      <c r="W278" s="2"/>
      <c r="X278" s="2"/>
      <c r="Y278" s="2"/>
      <c r="Z278" s="3"/>
      <c r="AA278" s="2"/>
      <c r="AB278" s="3">
        <v>0</v>
      </c>
    </row>
    <row r="279" spans="1:28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 t="s">
        <v>260</v>
      </c>
      <c r="K279" s="5"/>
      <c r="L279" s="6">
        <v>45168</v>
      </c>
      <c r="M279" s="5"/>
      <c r="N279" s="5"/>
      <c r="O279" s="5"/>
      <c r="P279" s="5" t="s">
        <v>340</v>
      </c>
      <c r="Q279" s="5"/>
      <c r="R279" s="5" t="s">
        <v>380</v>
      </c>
      <c r="S279" s="5"/>
      <c r="T279" s="5"/>
      <c r="U279" s="5"/>
      <c r="V279" s="22"/>
      <c r="W279" s="5"/>
      <c r="X279" s="5" t="s">
        <v>23</v>
      </c>
      <c r="Y279" s="5"/>
      <c r="Z279" s="7">
        <v>-27235.27</v>
      </c>
      <c r="AA279" s="5"/>
      <c r="AB279" s="7">
        <f>ROUND(AB278+Z279,5)</f>
        <v>-27235.27</v>
      </c>
    </row>
    <row r="280" spans="1:28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 t="s">
        <v>261</v>
      </c>
      <c r="K280" s="5"/>
      <c r="L280" s="6">
        <v>45169</v>
      </c>
      <c r="M280" s="5"/>
      <c r="N280" s="5" t="s">
        <v>281</v>
      </c>
      <c r="O280" s="5"/>
      <c r="P280" s="5" t="s">
        <v>341</v>
      </c>
      <c r="Q280" s="5"/>
      <c r="R280" s="5" t="s">
        <v>381</v>
      </c>
      <c r="S280" s="5"/>
      <c r="T280" s="5" t="s">
        <v>387</v>
      </c>
      <c r="U280" s="5"/>
      <c r="V280" s="22"/>
      <c r="W280" s="5"/>
      <c r="X280" s="5" t="s">
        <v>23</v>
      </c>
      <c r="Y280" s="5"/>
      <c r="Z280" s="7">
        <v>2170.02</v>
      </c>
      <c r="AA280" s="5"/>
      <c r="AB280" s="7">
        <f>ROUND(AB279+Z280,5)</f>
        <v>-25065.25</v>
      </c>
    </row>
    <row r="281" spans="1:28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 t="s">
        <v>261</v>
      </c>
      <c r="K281" s="5"/>
      <c r="L281" s="6">
        <v>45169</v>
      </c>
      <c r="M281" s="5"/>
      <c r="N281" s="5" t="s">
        <v>282</v>
      </c>
      <c r="O281" s="5"/>
      <c r="P281" s="5" t="s">
        <v>342</v>
      </c>
      <c r="Q281" s="5"/>
      <c r="R281" s="5" t="s">
        <v>381</v>
      </c>
      <c r="S281" s="5"/>
      <c r="T281" s="5" t="s">
        <v>387</v>
      </c>
      <c r="U281" s="5"/>
      <c r="V281" s="22"/>
      <c r="W281" s="5"/>
      <c r="X281" s="5" t="s">
        <v>23</v>
      </c>
      <c r="Y281" s="5"/>
      <c r="Z281" s="7">
        <v>1200.01</v>
      </c>
      <c r="AA281" s="5"/>
      <c r="AB281" s="7">
        <f>ROUND(AB280+Z281,5)</f>
        <v>-23865.24</v>
      </c>
    </row>
    <row r="282" spans="1:28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 t="s">
        <v>261</v>
      </c>
      <c r="K282" s="5"/>
      <c r="L282" s="6">
        <v>45169</v>
      </c>
      <c r="M282" s="5"/>
      <c r="N282" s="5" t="s">
        <v>283</v>
      </c>
      <c r="O282" s="5"/>
      <c r="P282" s="5" t="s">
        <v>343</v>
      </c>
      <c r="Q282" s="5"/>
      <c r="R282" s="5" t="s">
        <v>381</v>
      </c>
      <c r="S282" s="5"/>
      <c r="T282" s="5" t="s">
        <v>387</v>
      </c>
      <c r="U282" s="5"/>
      <c r="V282" s="22"/>
      <c r="W282" s="5"/>
      <c r="X282" s="5" t="s">
        <v>23</v>
      </c>
      <c r="Y282" s="5"/>
      <c r="Z282" s="7">
        <v>1277.44</v>
      </c>
      <c r="AA282" s="5"/>
      <c r="AB282" s="7">
        <f>ROUND(AB281+Z282,5)</f>
        <v>-22587.8</v>
      </c>
    </row>
    <row r="283" spans="1:28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 t="s">
        <v>261</v>
      </c>
      <c r="K283" s="5"/>
      <c r="L283" s="6">
        <v>45169</v>
      </c>
      <c r="M283" s="5"/>
      <c r="N283" s="5" t="s">
        <v>284</v>
      </c>
      <c r="O283" s="5"/>
      <c r="P283" s="5" t="s">
        <v>344</v>
      </c>
      <c r="Q283" s="5"/>
      <c r="R283" s="5" t="s">
        <v>381</v>
      </c>
      <c r="S283" s="5"/>
      <c r="T283" s="5" t="s">
        <v>387</v>
      </c>
      <c r="U283" s="5"/>
      <c r="V283" s="22"/>
      <c r="W283" s="5"/>
      <c r="X283" s="5" t="s">
        <v>23</v>
      </c>
      <c r="Y283" s="5"/>
      <c r="Z283" s="7">
        <v>532.80999999999995</v>
      </c>
      <c r="AA283" s="5"/>
      <c r="AB283" s="7">
        <f>ROUND(AB282+Z283,5)</f>
        <v>-22054.99</v>
      </c>
    </row>
    <row r="284" spans="1:28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 t="s">
        <v>261</v>
      </c>
      <c r="K284" s="5"/>
      <c r="L284" s="6">
        <v>45169</v>
      </c>
      <c r="M284" s="5"/>
      <c r="N284" s="5" t="s">
        <v>286</v>
      </c>
      <c r="O284" s="5"/>
      <c r="P284" s="5" t="s">
        <v>346</v>
      </c>
      <c r="Q284" s="5"/>
      <c r="R284" s="5" t="s">
        <v>381</v>
      </c>
      <c r="S284" s="5"/>
      <c r="T284" s="5" t="s">
        <v>387</v>
      </c>
      <c r="U284" s="5"/>
      <c r="V284" s="22"/>
      <c r="W284" s="5"/>
      <c r="X284" s="5" t="s">
        <v>23</v>
      </c>
      <c r="Y284" s="5"/>
      <c r="Z284" s="7">
        <v>1217</v>
      </c>
      <c r="AA284" s="5"/>
      <c r="AB284" s="7">
        <f>ROUND(AB283+Z284,5)</f>
        <v>-20837.990000000002</v>
      </c>
    </row>
    <row r="285" spans="1:28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 t="s">
        <v>261</v>
      </c>
      <c r="K285" s="5"/>
      <c r="L285" s="6">
        <v>45169</v>
      </c>
      <c r="M285" s="5"/>
      <c r="N285" s="5" t="s">
        <v>289</v>
      </c>
      <c r="O285" s="5"/>
      <c r="P285" s="5" t="s">
        <v>349</v>
      </c>
      <c r="Q285" s="5"/>
      <c r="R285" s="5" t="s">
        <v>381</v>
      </c>
      <c r="S285" s="5"/>
      <c r="T285" s="5" t="s">
        <v>387</v>
      </c>
      <c r="U285" s="5"/>
      <c r="V285" s="22"/>
      <c r="W285" s="5"/>
      <c r="X285" s="5" t="s">
        <v>23</v>
      </c>
      <c r="Y285" s="5"/>
      <c r="Z285" s="7">
        <v>2899.59</v>
      </c>
      <c r="AA285" s="5"/>
      <c r="AB285" s="7">
        <f>ROUND(AB284+Z285,5)</f>
        <v>-17938.400000000001</v>
      </c>
    </row>
    <row r="286" spans="1:28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 t="s">
        <v>261</v>
      </c>
      <c r="K286" s="5"/>
      <c r="L286" s="6">
        <v>45169</v>
      </c>
      <c r="M286" s="5"/>
      <c r="N286" s="5" t="s">
        <v>285</v>
      </c>
      <c r="O286" s="5"/>
      <c r="P286" s="5" t="s">
        <v>345</v>
      </c>
      <c r="Q286" s="5"/>
      <c r="R286" s="5" t="s">
        <v>381</v>
      </c>
      <c r="S286" s="5"/>
      <c r="T286" s="5" t="s">
        <v>387</v>
      </c>
      <c r="U286" s="5"/>
      <c r="V286" s="22"/>
      <c r="W286" s="5"/>
      <c r="X286" s="5" t="s">
        <v>23</v>
      </c>
      <c r="Y286" s="5"/>
      <c r="Z286" s="7">
        <v>5296.77</v>
      </c>
      <c r="AA286" s="5"/>
      <c r="AB286" s="7">
        <f>ROUND(AB285+Z286,5)</f>
        <v>-12641.63</v>
      </c>
    </row>
    <row r="287" spans="1:28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 t="s">
        <v>261</v>
      </c>
      <c r="K287" s="5"/>
      <c r="L287" s="6">
        <v>45169</v>
      </c>
      <c r="M287" s="5"/>
      <c r="N287" s="5" t="s">
        <v>287</v>
      </c>
      <c r="O287" s="5"/>
      <c r="P287" s="5" t="s">
        <v>347</v>
      </c>
      <c r="Q287" s="5"/>
      <c r="R287" s="5" t="s">
        <v>381</v>
      </c>
      <c r="S287" s="5"/>
      <c r="T287" s="5" t="s">
        <v>387</v>
      </c>
      <c r="U287" s="5"/>
      <c r="V287" s="22"/>
      <c r="W287" s="5"/>
      <c r="X287" s="5" t="s">
        <v>23</v>
      </c>
      <c r="Y287" s="5"/>
      <c r="Z287" s="7">
        <v>5213.7700000000004</v>
      </c>
      <c r="AA287" s="5"/>
      <c r="AB287" s="7">
        <f>ROUND(AB286+Z287,5)</f>
        <v>-7427.86</v>
      </c>
    </row>
    <row r="288" spans="1:28" ht="15" thickBot="1" x14ac:dyDescent="0.4">
      <c r="A288" s="5"/>
      <c r="B288" s="5"/>
      <c r="C288" s="5"/>
      <c r="D288" s="5"/>
      <c r="E288" s="5"/>
      <c r="F288" s="5"/>
      <c r="G288" s="5"/>
      <c r="H288" s="5"/>
      <c r="I288" s="5"/>
      <c r="J288" s="5" t="s">
        <v>261</v>
      </c>
      <c r="K288" s="5"/>
      <c r="L288" s="6">
        <v>45169</v>
      </c>
      <c r="M288" s="5"/>
      <c r="N288" s="5" t="s">
        <v>288</v>
      </c>
      <c r="O288" s="5"/>
      <c r="P288" s="5" t="s">
        <v>348</v>
      </c>
      <c r="Q288" s="5"/>
      <c r="R288" s="5" t="s">
        <v>381</v>
      </c>
      <c r="S288" s="5"/>
      <c r="T288" s="5" t="s">
        <v>387</v>
      </c>
      <c r="U288" s="5"/>
      <c r="V288" s="22"/>
      <c r="W288" s="5"/>
      <c r="X288" s="5" t="s">
        <v>23</v>
      </c>
      <c r="Y288" s="5"/>
      <c r="Z288" s="8">
        <v>7427.86</v>
      </c>
      <c r="AA288" s="5"/>
      <c r="AB288" s="8">
        <f>ROUND(AB287+Z288,5)</f>
        <v>0</v>
      </c>
    </row>
    <row r="289" spans="1:28" x14ac:dyDescent="0.35">
      <c r="A289" s="9"/>
      <c r="B289" s="9"/>
      <c r="C289" s="9"/>
      <c r="D289" s="9"/>
      <c r="E289" s="9" t="s">
        <v>144</v>
      </c>
      <c r="F289" s="9"/>
      <c r="G289" s="9"/>
      <c r="H289" s="9"/>
      <c r="I289" s="9"/>
      <c r="J289" s="9"/>
      <c r="K289" s="9"/>
      <c r="L289" s="10"/>
      <c r="M289" s="9"/>
      <c r="N289" s="9"/>
      <c r="O289" s="9"/>
      <c r="P289" s="9"/>
      <c r="Q289" s="9"/>
      <c r="R289" s="9"/>
      <c r="S289" s="9"/>
      <c r="T289" s="9"/>
      <c r="U289" s="9"/>
      <c r="V289" s="23"/>
      <c r="W289" s="9"/>
      <c r="X289" s="9"/>
      <c r="Y289" s="9"/>
      <c r="Z289" s="11">
        <f>ROUND(SUM(Z278:Z288),5)</f>
        <v>0</v>
      </c>
      <c r="AA289" s="9"/>
      <c r="AB289" s="11">
        <f>AB288</f>
        <v>0</v>
      </c>
    </row>
    <row r="290" spans="1:28" x14ac:dyDescent="0.35">
      <c r="A290" s="2"/>
      <c r="B290" s="2"/>
      <c r="C290" s="2"/>
      <c r="D290" s="2"/>
      <c r="E290" s="2" t="s">
        <v>145</v>
      </c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1"/>
      <c r="W290" s="2"/>
      <c r="X290" s="2"/>
      <c r="Y290" s="2"/>
      <c r="Z290" s="3"/>
      <c r="AA290" s="2"/>
      <c r="AB290" s="3">
        <v>0</v>
      </c>
    </row>
    <row r="291" spans="1:28" x14ac:dyDescent="0.35">
      <c r="A291" s="9"/>
      <c r="B291" s="9"/>
      <c r="C291" s="9"/>
      <c r="D291" s="9"/>
      <c r="E291" s="9" t="s">
        <v>146</v>
      </c>
      <c r="F291" s="9"/>
      <c r="G291" s="9"/>
      <c r="H291" s="9"/>
      <c r="I291" s="9"/>
      <c r="J291" s="9"/>
      <c r="K291" s="9"/>
      <c r="L291" s="10"/>
      <c r="M291" s="9"/>
      <c r="N291" s="9"/>
      <c r="O291" s="9"/>
      <c r="P291" s="9"/>
      <c r="Q291" s="9"/>
      <c r="R291" s="9"/>
      <c r="S291" s="9"/>
      <c r="T291" s="9"/>
      <c r="U291" s="9"/>
      <c r="V291" s="23"/>
      <c r="W291" s="9"/>
      <c r="X291" s="9"/>
      <c r="Y291" s="9"/>
      <c r="Z291" s="11"/>
      <c r="AA291" s="9"/>
      <c r="AB291" s="11">
        <f>AB290</f>
        <v>0</v>
      </c>
    </row>
    <row r="292" spans="1:28" x14ac:dyDescent="0.35">
      <c r="A292" s="2"/>
      <c r="B292" s="2"/>
      <c r="C292" s="2"/>
      <c r="D292" s="2"/>
      <c r="E292" s="2" t="s">
        <v>147</v>
      </c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1"/>
      <c r="W292" s="2"/>
      <c r="X292" s="2"/>
      <c r="Y292" s="2"/>
      <c r="Z292" s="3"/>
      <c r="AA292" s="2"/>
      <c r="AB292" s="3">
        <v>0</v>
      </c>
    </row>
    <row r="293" spans="1:28" x14ac:dyDescent="0.35">
      <c r="A293" s="9"/>
      <c r="B293" s="9"/>
      <c r="C293" s="9"/>
      <c r="D293" s="9"/>
      <c r="E293" s="9" t="s">
        <v>148</v>
      </c>
      <c r="F293" s="9"/>
      <c r="G293" s="9"/>
      <c r="H293" s="9"/>
      <c r="I293" s="9"/>
      <c r="J293" s="9"/>
      <c r="K293" s="9"/>
      <c r="L293" s="10"/>
      <c r="M293" s="9"/>
      <c r="N293" s="9"/>
      <c r="O293" s="9"/>
      <c r="P293" s="9"/>
      <c r="Q293" s="9"/>
      <c r="R293" s="9"/>
      <c r="S293" s="9"/>
      <c r="T293" s="9"/>
      <c r="U293" s="9"/>
      <c r="V293" s="23"/>
      <c r="W293" s="9"/>
      <c r="X293" s="9"/>
      <c r="Y293" s="9"/>
      <c r="Z293" s="11"/>
      <c r="AA293" s="9"/>
      <c r="AB293" s="11">
        <f>AB292</f>
        <v>0</v>
      </c>
    </row>
    <row r="294" spans="1:28" x14ac:dyDescent="0.35">
      <c r="A294" s="2"/>
      <c r="B294" s="2"/>
      <c r="C294" s="2"/>
      <c r="D294" s="2"/>
      <c r="E294" s="2" t="s">
        <v>149</v>
      </c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1"/>
      <c r="W294" s="2"/>
      <c r="X294" s="2"/>
      <c r="Y294" s="2"/>
      <c r="Z294" s="3"/>
      <c r="AA294" s="2"/>
      <c r="AB294" s="3">
        <v>0</v>
      </c>
    </row>
    <row r="295" spans="1:28" x14ac:dyDescent="0.35">
      <c r="A295" s="9"/>
      <c r="B295" s="9"/>
      <c r="C295" s="9"/>
      <c r="D295" s="9"/>
      <c r="E295" s="9" t="s">
        <v>150</v>
      </c>
      <c r="F295" s="9"/>
      <c r="G295" s="9"/>
      <c r="H295" s="9"/>
      <c r="I295" s="9"/>
      <c r="J295" s="9"/>
      <c r="K295" s="9"/>
      <c r="L295" s="10"/>
      <c r="M295" s="9"/>
      <c r="N295" s="9"/>
      <c r="O295" s="9"/>
      <c r="P295" s="9"/>
      <c r="Q295" s="9"/>
      <c r="R295" s="9"/>
      <c r="S295" s="9"/>
      <c r="T295" s="9"/>
      <c r="U295" s="9"/>
      <c r="V295" s="23"/>
      <c r="W295" s="9"/>
      <c r="X295" s="9"/>
      <c r="Y295" s="9"/>
      <c r="Z295" s="11"/>
      <c r="AA295" s="9"/>
      <c r="AB295" s="11">
        <f>AB294</f>
        <v>0</v>
      </c>
    </row>
    <row r="296" spans="1:28" x14ac:dyDescent="0.35">
      <c r="A296" s="2"/>
      <c r="B296" s="2"/>
      <c r="C296" s="2"/>
      <c r="D296" s="2"/>
      <c r="E296" s="2" t="s">
        <v>151</v>
      </c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1"/>
      <c r="W296" s="2"/>
      <c r="X296" s="2"/>
      <c r="Y296" s="2"/>
      <c r="Z296" s="3"/>
      <c r="AA296" s="2"/>
      <c r="AB296" s="3">
        <v>-405.69</v>
      </c>
    </row>
    <row r="297" spans="1:28" x14ac:dyDescent="0.35">
      <c r="A297" s="2"/>
      <c r="B297" s="2"/>
      <c r="C297" s="2"/>
      <c r="D297" s="2"/>
      <c r="E297" s="2"/>
      <c r="F297" s="2" t="s">
        <v>152</v>
      </c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1"/>
      <c r="W297" s="2"/>
      <c r="X297" s="2"/>
      <c r="Y297" s="2"/>
      <c r="Z297" s="3"/>
      <c r="AA297" s="2"/>
      <c r="AB297" s="3">
        <v>-405.69</v>
      </c>
    </row>
    <row r="298" spans="1:28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 t="s">
        <v>265</v>
      </c>
      <c r="K298" s="5"/>
      <c r="L298" s="6">
        <v>45153</v>
      </c>
      <c r="M298" s="5"/>
      <c r="N298" s="5"/>
      <c r="O298" s="5"/>
      <c r="P298" s="5" t="s">
        <v>152</v>
      </c>
      <c r="Q298" s="5"/>
      <c r="R298" s="5" t="s">
        <v>386</v>
      </c>
      <c r="S298" s="5"/>
      <c r="T298" s="5" t="s">
        <v>387</v>
      </c>
      <c r="U298" s="5"/>
      <c r="V298" s="22"/>
      <c r="W298" s="5"/>
      <c r="X298" s="5" t="s">
        <v>117</v>
      </c>
      <c r="Y298" s="5"/>
      <c r="Z298" s="7">
        <v>-81.12</v>
      </c>
      <c r="AA298" s="5"/>
      <c r="AB298" s="7">
        <f>ROUND(AB297+Z298,5)</f>
        <v>-486.81</v>
      </c>
    </row>
    <row r="299" spans="1:28" ht="15" thickBot="1" x14ac:dyDescent="0.4">
      <c r="A299" s="5"/>
      <c r="B299" s="5"/>
      <c r="C299" s="5"/>
      <c r="D299" s="5"/>
      <c r="E299" s="5"/>
      <c r="F299" s="5"/>
      <c r="G299" s="5"/>
      <c r="H299" s="5"/>
      <c r="I299" s="5"/>
      <c r="J299" s="5" t="s">
        <v>261</v>
      </c>
      <c r="K299" s="5"/>
      <c r="L299" s="6">
        <v>45169</v>
      </c>
      <c r="M299" s="5"/>
      <c r="N299" s="5" t="s">
        <v>288</v>
      </c>
      <c r="O299" s="5"/>
      <c r="P299" s="5" t="s">
        <v>348</v>
      </c>
      <c r="Q299" s="5"/>
      <c r="R299" s="5" t="s">
        <v>381</v>
      </c>
      <c r="S299" s="5"/>
      <c r="T299" s="5" t="s">
        <v>387</v>
      </c>
      <c r="U299" s="5"/>
      <c r="V299" s="22"/>
      <c r="W299" s="5"/>
      <c r="X299" s="5" t="s">
        <v>23</v>
      </c>
      <c r="Y299" s="5"/>
      <c r="Z299" s="8">
        <v>81.12</v>
      </c>
      <c r="AA299" s="5"/>
      <c r="AB299" s="8">
        <f>ROUND(AB298+Z299,5)</f>
        <v>-405.69</v>
      </c>
    </row>
    <row r="300" spans="1:28" x14ac:dyDescent="0.35">
      <c r="A300" s="9"/>
      <c r="B300" s="9"/>
      <c r="C300" s="9"/>
      <c r="D300" s="9"/>
      <c r="E300" s="9"/>
      <c r="F300" s="9" t="s">
        <v>153</v>
      </c>
      <c r="G300" s="9"/>
      <c r="H300" s="9"/>
      <c r="I300" s="9"/>
      <c r="J300" s="9"/>
      <c r="K300" s="9"/>
      <c r="L300" s="10"/>
      <c r="M300" s="9"/>
      <c r="N300" s="9"/>
      <c r="O300" s="9"/>
      <c r="P300" s="9"/>
      <c r="Q300" s="9"/>
      <c r="R300" s="9"/>
      <c r="S300" s="9"/>
      <c r="T300" s="9"/>
      <c r="U300" s="9"/>
      <c r="V300" s="23"/>
      <c r="W300" s="9"/>
      <c r="X300" s="9"/>
      <c r="Y300" s="9"/>
      <c r="Z300" s="11">
        <f>ROUND(SUM(Z297:Z299),5)</f>
        <v>0</v>
      </c>
      <c r="AA300" s="9"/>
      <c r="AB300" s="11">
        <f>AB299</f>
        <v>-405.69</v>
      </c>
    </row>
    <row r="301" spans="1:28" x14ac:dyDescent="0.35">
      <c r="A301" s="2"/>
      <c r="B301" s="2"/>
      <c r="C301" s="2"/>
      <c r="D301" s="2"/>
      <c r="E301" s="2"/>
      <c r="F301" s="2" t="s">
        <v>154</v>
      </c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1"/>
      <c r="W301" s="2"/>
      <c r="X301" s="2"/>
      <c r="Y301" s="2"/>
      <c r="Z301" s="3"/>
      <c r="AA301" s="2"/>
      <c r="AB301" s="3">
        <v>0</v>
      </c>
    </row>
    <row r="302" spans="1:28" x14ac:dyDescent="0.35">
      <c r="A302" s="9"/>
      <c r="B302" s="9"/>
      <c r="C302" s="9"/>
      <c r="D302" s="9"/>
      <c r="E302" s="9"/>
      <c r="F302" s="9" t="s">
        <v>155</v>
      </c>
      <c r="G302" s="9"/>
      <c r="H302" s="9"/>
      <c r="I302" s="9"/>
      <c r="J302" s="9"/>
      <c r="K302" s="9"/>
      <c r="L302" s="10"/>
      <c r="M302" s="9"/>
      <c r="N302" s="9"/>
      <c r="O302" s="9"/>
      <c r="P302" s="9"/>
      <c r="Q302" s="9"/>
      <c r="R302" s="9"/>
      <c r="S302" s="9"/>
      <c r="T302" s="9"/>
      <c r="U302" s="9"/>
      <c r="V302" s="23"/>
      <c r="W302" s="9"/>
      <c r="X302" s="9"/>
      <c r="Y302" s="9"/>
      <c r="Z302" s="11"/>
      <c r="AA302" s="9"/>
      <c r="AB302" s="11">
        <f>AB301</f>
        <v>0</v>
      </c>
    </row>
    <row r="303" spans="1:28" x14ac:dyDescent="0.35">
      <c r="A303" s="2"/>
      <c r="B303" s="2"/>
      <c r="C303" s="2"/>
      <c r="D303" s="2"/>
      <c r="E303" s="2"/>
      <c r="F303" s="2" t="s">
        <v>156</v>
      </c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1"/>
      <c r="W303" s="2"/>
      <c r="X303" s="2"/>
      <c r="Y303" s="2"/>
      <c r="Z303" s="3"/>
      <c r="AA303" s="2"/>
      <c r="AB303" s="3">
        <v>0</v>
      </c>
    </row>
    <row r="304" spans="1:28" x14ac:dyDescent="0.35">
      <c r="A304" s="9"/>
      <c r="B304" s="9"/>
      <c r="C304" s="9"/>
      <c r="D304" s="9"/>
      <c r="E304" s="9"/>
      <c r="F304" s="9" t="s">
        <v>157</v>
      </c>
      <c r="G304" s="9"/>
      <c r="H304" s="9"/>
      <c r="I304" s="9"/>
      <c r="J304" s="9"/>
      <c r="K304" s="9"/>
      <c r="L304" s="10"/>
      <c r="M304" s="9"/>
      <c r="N304" s="9"/>
      <c r="O304" s="9"/>
      <c r="P304" s="9"/>
      <c r="Q304" s="9"/>
      <c r="R304" s="9"/>
      <c r="S304" s="9"/>
      <c r="T304" s="9"/>
      <c r="U304" s="9"/>
      <c r="V304" s="23"/>
      <c r="W304" s="9"/>
      <c r="X304" s="9"/>
      <c r="Y304" s="9"/>
      <c r="Z304" s="11"/>
      <c r="AA304" s="9"/>
      <c r="AB304" s="11">
        <f>AB303</f>
        <v>0</v>
      </c>
    </row>
    <row r="305" spans="1:28" x14ac:dyDescent="0.35">
      <c r="A305" s="2"/>
      <c r="B305" s="2"/>
      <c r="C305" s="2"/>
      <c r="D305" s="2"/>
      <c r="E305" s="2"/>
      <c r="F305" s="2" t="s">
        <v>158</v>
      </c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1"/>
      <c r="W305" s="2"/>
      <c r="X305" s="2"/>
      <c r="Y305" s="2"/>
      <c r="Z305" s="3"/>
      <c r="AA305" s="2"/>
      <c r="AB305" s="3">
        <v>0</v>
      </c>
    </row>
    <row r="306" spans="1:28" ht="15" thickBot="1" x14ac:dyDescent="0.4">
      <c r="A306" s="9"/>
      <c r="B306" s="9"/>
      <c r="C306" s="9"/>
      <c r="D306" s="9"/>
      <c r="E306" s="9"/>
      <c r="F306" s="9" t="s">
        <v>159</v>
      </c>
      <c r="G306" s="9"/>
      <c r="H306" s="9"/>
      <c r="I306" s="9"/>
      <c r="J306" s="9"/>
      <c r="K306" s="9"/>
      <c r="L306" s="10"/>
      <c r="M306" s="9"/>
      <c r="N306" s="9"/>
      <c r="O306" s="9"/>
      <c r="P306" s="9"/>
      <c r="Q306" s="9"/>
      <c r="R306" s="9"/>
      <c r="S306" s="9"/>
      <c r="T306" s="9"/>
      <c r="U306" s="9"/>
      <c r="V306" s="23"/>
      <c r="W306" s="9"/>
      <c r="X306" s="9"/>
      <c r="Y306" s="9"/>
      <c r="Z306" s="12"/>
      <c r="AA306" s="9"/>
      <c r="AB306" s="12">
        <f>AB305</f>
        <v>0</v>
      </c>
    </row>
    <row r="307" spans="1:28" x14ac:dyDescent="0.35">
      <c r="A307" s="9"/>
      <c r="B307" s="9"/>
      <c r="C307" s="9"/>
      <c r="D307" s="9"/>
      <c r="E307" s="9" t="s">
        <v>160</v>
      </c>
      <c r="F307" s="9"/>
      <c r="G307" s="9"/>
      <c r="H307" s="9"/>
      <c r="I307" s="9"/>
      <c r="J307" s="9"/>
      <c r="K307" s="9"/>
      <c r="L307" s="10"/>
      <c r="M307" s="9"/>
      <c r="N307" s="9"/>
      <c r="O307" s="9"/>
      <c r="P307" s="9"/>
      <c r="Q307" s="9"/>
      <c r="R307" s="9"/>
      <c r="S307" s="9"/>
      <c r="T307" s="9"/>
      <c r="U307" s="9"/>
      <c r="V307" s="23"/>
      <c r="W307" s="9"/>
      <c r="X307" s="9"/>
      <c r="Y307" s="9"/>
      <c r="Z307" s="11">
        <f>ROUND(Z300+Z302+Z304+Z306,5)</f>
        <v>0</v>
      </c>
      <c r="AA307" s="9"/>
      <c r="AB307" s="11">
        <f>ROUND(AB300+AB302+AB304+AB306,5)</f>
        <v>-405.69</v>
      </c>
    </row>
    <row r="308" spans="1:28" x14ac:dyDescent="0.35">
      <c r="A308" s="2"/>
      <c r="B308" s="2"/>
      <c r="C308" s="2"/>
      <c r="D308" s="2"/>
      <c r="E308" s="2" t="s">
        <v>161</v>
      </c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1"/>
      <c r="W308" s="2"/>
      <c r="X308" s="2"/>
      <c r="Y308" s="2"/>
      <c r="Z308" s="3"/>
      <c r="AA308" s="2"/>
      <c r="AB308" s="3">
        <v>-8517.58</v>
      </c>
    </row>
    <row r="309" spans="1:28" x14ac:dyDescent="0.35">
      <c r="A309" s="2"/>
      <c r="B309" s="2"/>
      <c r="C309" s="2"/>
      <c r="D309" s="2"/>
      <c r="E309" s="2"/>
      <c r="F309" s="2" t="s">
        <v>162</v>
      </c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1"/>
      <c r="W309" s="2"/>
      <c r="X309" s="2"/>
      <c r="Y309" s="2"/>
      <c r="Z309" s="3"/>
      <c r="AA309" s="2"/>
      <c r="AB309" s="3">
        <v>-22.4</v>
      </c>
    </row>
    <row r="310" spans="1:28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 t="s">
        <v>260</v>
      </c>
      <c r="K310" s="5"/>
      <c r="L310" s="6">
        <v>45142</v>
      </c>
      <c r="M310" s="5"/>
      <c r="N310" s="5" t="s">
        <v>267</v>
      </c>
      <c r="O310" s="5"/>
      <c r="P310" s="5" t="s">
        <v>328</v>
      </c>
      <c r="Q310" s="5"/>
      <c r="R310" s="5" t="s">
        <v>375</v>
      </c>
      <c r="S310" s="5"/>
      <c r="T310" s="5"/>
      <c r="U310" s="5"/>
      <c r="V310" s="22"/>
      <c r="W310" s="5"/>
      <c r="X310" s="5" t="s">
        <v>23</v>
      </c>
      <c r="Y310" s="5"/>
      <c r="Z310" s="7">
        <v>-28.5</v>
      </c>
      <c r="AA310" s="5"/>
      <c r="AB310" s="7">
        <f>ROUND(AB309+Z310,5)</f>
        <v>-50.9</v>
      </c>
    </row>
    <row r="311" spans="1:28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 t="s">
        <v>261</v>
      </c>
      <c r="K311" s="5"/>
      <c r="L311" s="6">
        <v>45169</v>
      </c>
      <c r="M311" s="5"/>
      <c r="N311" s="5" t="s">
        <v>285</v>
      </c>
      <c r="O311" s="5"/>
      <c r="P311" s="5" t="s">
        <v>345</v>
      </c>
      <c r="Q311" s="5"/>
      <c r="R311" s="5" t="s">
        <v>381</v>
      </c>
      <c r="S311" s="5"/>
      <c r="T311" s="5" t="s">
        <v>387</v>
      </c>
      <c r="U311" s="5"/>
      <c r="V311" s="22"/>
      <c r="W311" s="5"/>
      <c r="X311" s="5" t="s">
        <v>23</v>
      </c>
      <c r="Y311" s="5"/>
      <c r="Z311" s="7">
        <v>5.75</v>
      </c>
      <c r="AA311" s="5"/>
      <c r="AB311" s="7">
        <f>ROUND(AB310+Z311,5)</f>
        <v>-45.15</v>
      </c>
    </row>
    <row r="312" spans="1:28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 t="s">
        <v>261</v>
      </c>
      <c r="K312" s="5"/>
      <c r="L312" s="6">
        <v>45169</v>
      </c>
      <c r="M312" s="5"/>
      <c r="N312" s="5" t="s">
        <v>288</v>
      </c>
      <c r="O312" s="5"/>
      <c r="P312" s="5" t="s">
        <v>348</v>
      </c>
      <c r="Q312" s="5"/>
      <c r="R312" s="5" t="s">
        <v>381</v>
      </c>
      <c r="S312" s="5"/>
      <c r="T312" s="5" t="s">
        <v>387</v>
      </c>
      <c r="U312" s="5"/>
      <c r="V312" s="22"/>
      <c r="W312" s="5"/>
      <c r="X312" s="5" t="s">
        <v>23</v>
      </c>
      <c r="Y312" s="5"/>
      <c r="Z312" s="7">
        <v>22.75</v>
      </c>
      <c r="AA312" s="5"/>
      <c r="AB312" s="7">
        <f>ROUND(AB311+Z312,5)</f>
        <v>-22.4</v>
      </c>
    </row>
    <row r="313" spans="1:28" ht="15" thickBot="1" x14ac:dyDescent="0.4">
      <c r="A313" s="5"/>
      <c r="B313" s="5"/>
      <c r="C313" s="5"/>
      <c r="D313" s="5"/>
      <c r="E313" s="5"/>
      <c r="F313" s="5"/>
      <c r="G313" s="5"/>
      <c r="H313" s="5"/>
      <c r="I313" s="5"/>
      <c r="J313" s="5" t="s">
        <v>260</v>
      </c>
      <c r="K313" s="5"/>
      <c r="L313" s="6">
        <v>45169</v>
      </c>
      <c r="M313" s="5"/>
      <c r="N313" s="5" t="s">
        <v>267</v>
      </c>
      <c r="O313" s="5"/>
      <c r="P313" s="5" t="s">
        <v>328</v>
      </c>
      <c r="Q313" s="5"/>
      <c r="R313" s="5" t="s">
        <v>375</v>
      </c>
      <c r="S313" s="5"/>
      <c r="T313" s="5"/>
      <c r="U313" s="5"/>
      <c r="V313" s="22"/>
      <c r="W313" s="5"/>
      <c r="X313" s="5" t="s">
        <v>23</v>
      </c>
      <c r="Y313" s="5"/>
      <c r="Z313" s="8">
        <v>-28.5</v>
      </c>
      <c r="AA313" s="5"/>
      <c r="AB313" s="8">
        <f>ROUND(AB312+Z313,5)</f>
        <v>-50.9</v>
      </c>
    </row>
    <row r="314" spans="1:28" x14ac:dyDescent="0.35">
      <c r="A314" s="9"/>
      <c r="B314" s="9"/>
      <c r="C314" s="9"/>
      <c r="D314" s="9"/>
      <c r="E314" s="9"/>
      <c r="F314" s="9" t="s">
        <v>163</v>
      </c>
      <c r="G314" s="9"/>
      <c r="H314" s="9"/>
      <c r="I314" s="9"/>
      <c r="J314" s="9"/>
      <c r="K314" s="9"/>
      <c r="L314" s="10"/>
      <c r="M314" s="9"/>
      <c r="N314" s="9"/>
      <c r="O314" s="9"/>
      <c r="P314" s="9"/>
      <c r="Q314" s="9"/>
      <c r="R314" s="9"/>
      <c r="S314" s="9"/>
      <c r="T314" s="9"/>
      <c r="U314" s="9"/>
      <c r="V314" s="23"/>
      <c r="W314" s="9"/>
      <c r="X314" s="9"/>
      <c r="Y314" s="9"/>
      <c r="Z314" s="11">
        <f>ROUND(SUM(Z309:Z313),5)</f>
        <v>-28.5</v>
      </c>
      <c r="AA314" s="9"/>
      <c r="AB314" s="11">
        <f>AB313</f>
        <v>-50.9</v>
      </c>
    </row>
    <row r="315" spans="1:28" x14ac:dyDescent="0.35">
      <c r="A315" s="2"/>
      <c r="B315" s="2"/>
      <c r="C315" s="2"/>
      <c r="D315" s="2"/>
      <c r="E315" s="2"/>
      <c r="F315" s="2" t="s">
        <v>164</v>
      </c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1"/>
      <c r="W315" s="2"/>
      <c r="X315" s="2"/>
      <c r="Y315" s="2"/>
      <c r="Z315" s="3"/>
      <c r="AA315" s="2"/>
      <c r="AB315" s="3">
        <v>499.62</v>
      </c>
    </row>
    <row r="316" spans="1:28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 t="s">
        <v>260</v>
      </c>
      <c r="K316" s="5"/>
      <c r="L316" s="6">
        <v>45142</v>
      </c>
      <c r="M316" s="5"/>
      <c r="N316" s="5" t="s">
        <v>267</v>
      </c>
      <c r="O316" s="5"/>
      <c r="P316" s="5" t="s">
        <v>328</v>
      </c>
      <c r="Q316" s="5"/>
      <c r="R316" s="5" t="s">
        <v>375</v>
      </c>
      <c r="S316" s="5"/>
      <c r="T316" s="5"/>
      <c r="U316" s="5"/>
      <c r="V316" s="22"/>
      <c r="W316" s="5"/>
      <c r="X316" s="5" t="s">
        <v>23</v>
      </c>
      <c r="Y316" s="5"/>
      <c r="Z316" s="7">
        <v>-674</v>
      </c>
      <c r="AA316" s="5"/>
      <c r="AB316" s="7">
        <f>ROUND(AB315+Z316,5)</f>
        <v>-174.38</v>
      </c>
    </row>
    <row r="317" spans="1:28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 t="s">
        <v>261</v>
      </c>
      <c r="K317" s="5"/>
      <c r="L317" s="6">
        <v>45169</v>
      </c>
      <c r="M317" s="5"/>
      <c r="N317" s="5" t="s">
        <v>287</v>
      </c>
      <c r="O317" s="5"/>
      <c r="P317" s="5" t="s">
        <v>347</v>
      </c>
      <c r="Q317" s="5"/>
      <c r="R317" s="5" t="s">
        <v>381</v>
      </c>
      <c r="S317" s="5"/>
      <c r="T317" s="5" t="s">
        <v>387</v>
      </c>
      <c r="U317" s="5"/>
      <c r="V317" s="22"/>
      <c r="W317" s="5"/>
      <c r="X317" s="5" t="s">
        <v>23</v>
      </c>
      <c r="Y317" s="5"/>
      <c r="Z317" s="7">
        <v>674</v>
      </c>
      <c r="AA317" s="5"/>
      <c r="AB317" s="7">
        <f>ROUND(AB316+Z317,5)</f>
        <v>499.62</v>
      </c>
    </row>
    <row r="318" spans="1:28" ht="15" thickBot="1" x14ac:dyDescent="0.4">
      <c r="A318" s="5"/>
      <c r="B318" s="5"/>
      <c r="C318" s="5"/>
      <c r="D318" s="5"/>
      <c r="E318" s="5"/>
      <c r="F318" s="5"/>
      <c r="G318" s="5"/>
      <c r="H318" s="5"/>
      <c r="I318" s="5"/>
      <c r="J318" s="5" t="s">
        <v>260</v>
      </c>
      <c r="K318" s="5"/>
      <c r="L318" s="6">
        <v>45169</v>
      </c>
      <c r="M318" s="5"/>
      <c r="N318" s="5" t="s">
        <v>267</v>
      </c>
      <c r="O318" s="5"/>
      <c r="P318" s="5" t="s">
        <v>328</v>
      </c>
      <c r="Q318" s="5"/>
      <c r="R318" s="5" t="s">
        <v>375</v>
      </c>
      <c r="S318" s="5"/>
      <c r="T318" s="5"/>
      <c r="U318" s="5"/>
      <c r="V318" s="22"/>
      <c r="W318" s="5"/>
      <c r="X318" s="5" t="s">
        <v>23</v>
      </c>
      <c r="Y318" s="5"/>
      <c r="Z318" s="8">
        <v>-674</v>
      </c>
      <c r="AA318" s="5"/>
      <c r="AB318" s="8">
        <f>ROUND(AB317+Z318,5)</f>
        <v>-174.38</v>
      </c>
    </row>
    <row r="319" spans="1:28" x14ac:dyDescent="0.35">
      <c r="A319" s="9"/>
      <c r="B319" s="9"/>
      <c r="C319" s="9"/>
      <c r="D319" s="9"/>
      <c r="E319" s="9"/>
      <c r="F319" s="9" t="s">
        <v>165</v>
      </c>
      <c r="G319" s="9"/>
      <c r="H319" s="9"/>
      <c r="I319" s="9"/>
      <c r="J319" s="9"/>
      <c r="K319" s="9"/>
      <c r="L319" s="10"/>
      <c r="M319" s="9"/>
      <c r="N319" s="9"/>
      <c r="O319" s="9"/>
      <c r="P319" s="9"/>
      <c r="Q319" s="9"/>
      <c r="R319" s="9"/>
      <c r="S319" s="9"/>
      <c r="T319" s="9"/>
      <c r="U319" s="9"/>
      <c r="V319" s="23"/>
      <c r="W319" s="9"/>
      <c r="X319" s="9"/>
      <c r="Y319" s="9"/>
      <c r="Z319" s="11">
        <f>ROUND(SUM(Z315:Z318),5)</f>
        <v>-674</v>
      </c>
      <c r="AA319" s="9"/>
      <c r="AB319" s="11">
        <f>AB318</f>
        <v>-174.38</v>
      </c>
    </row>
    <row r="320" spans="1:28" x14ac:dyDescent="0.35">
      <c r="A320" s="2"/>
      <c r="B320" s="2"/>
      <c r="C320" s="2"/>
      <c r="D320" s="2"/>
      <c r="E320" s="2"/>
      <c r="F320" s="2" t="s">
        <v>166</v>
      </c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1"/>
      <c r="W320" s="2"/>
      <c r="X320" s="2"/>
      <c r="Y320" s="2"/>
      <c r="Z320" s="3"/>
      <c r="AA320" s="2"/>
      <c r="AB320" s="3">
        <v>-5328.62</v>
      </c>
    </row>
    <row r="321" spans="1:28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 t="s">
        <v>260</v>
      </c>
      <c r="K321" s="5"/>
      <c r="L321" s="6">
        <v>45165</v>
      </c>
      <c r="M321" s="5"/>
      <c r="N321" s="5" t="s">
        <v>278</v>
      </c>
      <c r="O321" s="5"/>
      <c r="P321" s="5" t="s">
        <v>338</v>
      </c>
      <c r="Q321" s="5"/>
      <c r="R321" s="5" t="s">
        <v>378</v>
      </c>
      <c r="S321" s="5"/>
      <c r="T321" s="5"/>
      <c r="U321" s="5"/>
      <c r="V321" s="22"/>
      <c r="W321" s="5"/>
      <c r="X321" s="5" t="s">
        <v>23</v>
      </c>
      <c r="Y321" s="5"/>
      <c r="Z321" s="7">
        <v>-2048</v>
      </c>
      <c r="AA321" s="5"/>
      <c r="AB321" s="7">
        <f>ROUND(AB320+Z321,5)</f>
        <v>-7376.62</v>
      </c>
    </row>
    <row r="322" spans="1:28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 t="s">
        <v>261</v>
      </c>
      <c r="K322" s="5"/>
      <c r="L322" s="6">
        <v>45169</v>
      </c>
      <c r="M322" s="5"/>
      <c r="N322" s="5" t="s">
        <v>281</v>
      </c>
      <c r="O322" s="5"/>
      <c r="P322" s="5" t="s">
        <v>341</v>
      </c>
      <c r="Q322" s="5"/>
      <c r="R322" s="5" t="s">
        <v>381</v>
      </c>
      <c r="S322" s="5"/>
      <c r="T322" s="5" t="s">
        <v>387</v>
      </c>
      <c r="U322" s="5"/>
      <c r="V322" s="22"/>
      <c r="W322" s="5"/>
      <c r="X322" s="5" t="s">
        <v>23</v>
      </c>
      <c r="Y322" s="5"/>
      <c r="Z322" s="7">
        <v>258</v>
      </c>
      <c r="AA322" s="5"/>
      <c r="AB322" s="7">
        <f>ROUND(AB321+Z322,5)</f>
        <v>-7118.62</v>
      </c>
    </row>
    <row r="323" spans="1:28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 t="s">
        <v>261</v>
      </c>
      <c r="K323" s="5"/>
      <c r="L323" s="6">
        <v>45169</v>
      </c>
      <c r="M323" s="5"/>
      <c r="N323" s="5" t="s">
        <v>282</v>
      </c>
      <c r="O323" s="5"/>
      <c r="P323" s="5" t="s">
        <v>342</v>
      </c>
      <c r="Q323" s="5"/>
      <c r="R323" s="5" t="s">
        <v>381</v>
      </c>
      <c r="S323" s="5"/>
      <c r="T323" s="5" t="s">
        <v>387</v>
      </c>
      <c r="U323" s="5"/>
      <c r="V323" s="22"/>
      <c r="W323" s="5"/>
      <c r="X323" s="5" t="s">
        <v>23</v>
      </c>
      <c r="Y323" s="5"/>
      <c r="Z323" s="7">
        <v>22</v>
      </c>
      <c r="AA323" s="5"/>
      <c r="AB323" s="7">
        <f>ROUND(AB322+Z323,5)</f>
        <v>-7096.62</v>
      </c>
    </row>
    <row r="324" spans="1:28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 t="s">
        <v>261</v>
      </c>
      <c r="K324" s="5"/>
      <c r="L324" s="6">
        <v>45169</v>
      </c>
      <c r="M324" s="5"/>
      <c r="N324" s="5" t="s">
        <v>283</v>
      </c>
      <c r="O324" s="5"/>
      <c r="P324" s="5" t="s">
        <v>343</v>
      </c>
      <c r="Q324" s="5"/>
      <c r="R324" s="5" t="s">
        <v>381</v>
      </c>
      <c r="S324" s="5"/>
      <c r="T324" s="5" t="s">
        <v>387</v>
      </c>
      <c r="U324" s="5"/>
      <c r="V324" s="22"/>
      <c r="W324" s="5"/>
      <c r="X324" s="5" t="s">
        <v>23</v>
      </c>
      <c r="Y324" s="5"/>
      <c r="Z324" s="7">
        <v>31</v>
      </c>
      <c r="AA324" s="5"/>
      <c r="AB324" s="7">
        <f>ROUND(AB323+Z324,5)</f>
        <v>-7065.62</v>
      </c>
    </row>
    <row r="325" spans="1:28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 t="s">
        <v>261</v>
      </c>
      <c r="K325" s="5"/>
      <c r="L325" s="6">
        <v>45169</v>
      </c>
      <c r="M325" s="5"/>
      <c r="N325" s="5" t="s">
        <v>284</v>
      </c>
      <c r="O325" s="5"/>
      <c r="P325" s="5" t="s">
        <v>344</v>
      </c>
      <c r="Q325" s="5"/>
      <c r="R325" s="5" t="s">
        <v>381</v>
      </c>
      <c r="S325" s="5"/>
      <c r="T325" s="5" t="s">
        <v>387</v>
      </c>
      <c r="U325" s="5"/>
      <c r="V325" s="22"/>
      <c r="W325" s="5"/>
      <c r="X325" s="5" t="s">
        <v>23</v>
      </c>
      <c r="Y325" s="5"/>
      <c r="Z325" s="7">
        <v>0</v>
      </c>
      <c r="AA325" s="5"/>
      <c r="AB325" s="7">
        <f>ROUND(AB324+Z325,5)</f>
        <v>-7065.62</v>
      </c>
    </row>
    <row r="326" spans="1:28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 t="s">
        <v>261</v>
      </c>
      <c r="K326" s="5"/>
      <c r="L326" s="6">
        <v>45169</v>
      </c>
      <c r="M326" s="5"/>
      <c r="N326" s="5" t="s">
        <v>286</v>
      </c>
      <c r="O326" s="5"/>
      <c r="P326" s="5" t="s">
        <v>346</v>
      </c>
      <c r="Q326" s="5"/>
      <c r="R326" s="5" t="s">
        <v>381</v>
      </c>
      <c r="S326" s="5"/>
      <c r="T326" s="5" t="s">
        <v>387</v>
      </c>
      <c r="U326" s="5"/>
      <c r="V326" s="22"/>
      <c r="W326" s="5"/>
      <c r="X326" s="5" t="s">
        <v>23</v>
      </c>
      <c r="Y326" s="5"/>
      <c r="Z326" s="7">
        <v>22</v>
      </c>
      <c r="AA326" s="5"/>
      <c r="AB326" s="7">
        <f>ROUND(AB325+Z326,5)</f>
        <v>-7043.62</v>
      </c>
    </row>
    <row r="327" spans="1:28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 t="s">
        <v>261</v>
      </c>
      <c r="K327" s="5"/>
      <c r="L327" s="6">
        <v>45169</v>
      </c>
      <c r="M327" s="5"/>
      <c r="N327" s="5" t="s">
        <v>289</v>
      </c>
      <c r="O327" s="5"/>
      <c r="P327" s="5" t="s">
        <v>349</v>
      </c>
      <c r="Q327" s="5"/>
      <c r="R327" s="5" t="s">
        <v>381</v>
      </c>
      <c r="S327" s="5"/>
      <c r="T327" s="5" t="s">
        <v>387</v>
      </c>
      <c r="U327" s="5"/>
      <c r="V327" s="22"/>
      <c r="W327" s="5"/>
      <c r="X327" s="5" t="s">
        <v>23</v>
      </c>
      <c r="Y327" s="5"/>
      <c r="Z327" s="7">
        <v>242</v>
      </c>
      <c r="AA327" s="5"/>
      <c r="AB327" s="7">
        <f>ROUND(AB326+Z327,5)</f>
        <v>-6801.62</v>
      </c>
    </row>
    <row r="328" spans="1:28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 t="s">
        <v>261</v>
      </c>
      <c r="K328" s="5"/>
      <c r="L328" s="6">
        <v>45169</v>
      </c>
      <c r="M328" s="5"/>
      <c r="N328" s="5" t="s">
        <v>285</v>
      </c>
      <c r="O328" s="5"/>
      <c r="P328" s="5" t="s">
        <v>345</v>
      </c>
      <c r="Q328" s="5"/>
      <c r="R328" s="5" t="s">
        <v>381</v>
      </c>
      <c r="S328" s="5"/>
      <c r="T328" s="5" t="s">
        <v>387</v>
      </c>
      <c r="U328" s="5"/>
      <c r="V328" s="22"/>
      <c r="W328" s="5"/>
      <c r="X328" s="5" t="s">
        <v>23</v>
      </c>
      <c r="Y328" s="5"/>
      <c r="Z328" s="7">
        <v>414</v>
      </c>
      <c r="AA328" s="5"/>
      <c r="AB328" s="7">
        <f>ROUND(AB327+Z328,5)</f>
        <v>-6387.62</v>
      </c>
    </row>
    <row r="329" spans="1:28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 t="s">
        <v>261</v>
      </c>
      <c r="K329" s="5"/>
      <c r="L329" s="6">
        <v>45169</v>
      </c>
      <c r="M329" s="5"/>
      <c r="N329" s="5" t="s">
        <v>287</v>
      </c>
      <c r="O329" s="5"/>
      <c r="P329" s="5" t="s">
        <v>347</v>
      </c>
      <c r="Q329" s="5"/>
      <c r="R329" s="5" t="s">
        <v>381</v>
      </c>
      <c r="S329" s="5"/>
      <c r="T329" s="5" t="s">
        <v>387</v>
      </c>
      <c r="U329" s="5"/>
      <c r="V329" s="22"/>
      <c r="W329" s="5"/>
      <c r="X329" s="5" t="s">
        <v>23</v>
      </c>
      <c r="Y329" s="5"/>
      <c r="Z329" s="7">
        <v>17</v>
      </c>
      <c r="AA329" s="5"/>
      <c r="AB329" s="7">
        <f>ROUND(AB328+Z329,5)</f>
        <v>-6370.62</v>
      </c>
    </row>
    <row r="330" spans="1:28" ht="15" thickBot="1" x14ac:dyDescent="0.4">
      <c r="A330" s="5"/>
      <c r="B330" s="5"/>
      <c r="C330" s="5"/>
      <c r="D330" s="5"/>
      <c r="E330" s="5"/>
      <c r="F330" s="5"/>
      <c r="G330" s="5"/>
      <c r="H330" s="5"/>
      <c r="I330" s="5"/>
      <c r="J330" s="5" t="s">
        <v>261</v>
      </c>
      <c r="K330" s="5"/>
      <c r="L330" s="6">
        <v>45169</v>
      </c>
      <c r="M330" s="5"/>
      <c r="N330" s="5" t="s">
        <v>288</v>
      </c>
      <c r="O330" s="5"/>
      <c r="P330" s="5" t="s">
        <v>348</v>
      </c>
      <c r="Q330" s="5"/>
      <c r="R330" s="5" t="s">
        <v>381</v>
      </c>
      <c r="S330" s="5"/>
      <c r="T330" s="5" t="s">
        <v>387</v>
      </c>
      <c r="U330" s="5"/>
      <c r="V330" s="22"/>
      <c r="W330" s="5"/>
      <c r="X330" s="5" t="s">
        <v>23</v>
      </c>
      <c r="Y330" s="5"/>
      <c r="Z330" s="8">
        <v>1042</v>
      </c>
      <c r="AA330" s="5"/>
      <c r="AB330" s="8">
        <f>ROUND(AB329+Z330,5)</f>
        <v>-5328.62</v>
      </c>
    </row>
    <row r="331" spans="1:28" x14ac:dyDescent="0.35">
      <c r="A331" s="9"/>
      <c r="B331" s="9"/>
      <c r="C331" s="9"/>
      <c r="D331" s="9"/>
      <c r="E331" s="9"/>
      <c r="F331" s="9" t="s">
        <v>167</v>
      </c>
      <c r="G331" s="9"/>
      <c r="H331" s="9"/>
      <c r="I331" s="9"/>
      <c r="J331" s="9"/>
      <c r="K331" s="9"/>
      <c r="L331" s="10"/>
      <c r="M331" s="9"/>
      <c r="N331" s="9"/>
      <c r="O331" s="9"/>
      <c r="P331" s="9"/>
      <c r="Q331" s="9"/>
      <c r="R331" s="9"/>
      <c r="S331" s="9"/>
      <c r="T331" s="9"/>
      <c r="U331" s="9"/>
      <c r="V331" s="23"/>
      <c r="W331" s="9"/>
      <c r="X331" s="9"/>
      <c r="Y331" s="9"/>
      <c r="Z331" s="11">
        <f>ROUND(SUM(Z320:Z330),5)</f>
        <v>0</v>
      </c>
      <c r="AA331" s="9"/>
      <c r="AB331" s="11">
        <f>AB330</f>
        <v>-5328.62</v>
      </c>
    </row>
    <row r="332" spans="1:28" x14ac:dyDescent="0.35">
      <c r="A332" s="2"/>
      <c r="B332" s="2"/>
      <c r="C332" s="2"/>
      <c r="D332" s="2"/>
      <c r="E332" s="2"/>
      <c r="F332" s="2" t="s">
        <v>168</v>
      </c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1"/>
      <c r="W332" s="2"/>
      <c r="X332" s="2"/>
      <c r="Y332" s="2"/>
      <c r="Z332" s="3"/>
      <c r="AA332" s="2"/>
      <c r="AB332" s="3">
        <v>0</v>
      </c>
    </row>
    <row r="333" spans="1:28" x14ac:dyDescent="0.35">
      <c r="A333" s="2"/>
      <c r="B333" s="2"/>
      <c r="C333" s="2"/>
      <c r="D333" s="2"/>
      <c r="E333" s="2"/>
      <c r="F333" s="2"/>
      <c r="G333" s="2" t="s">
        <v>169</v>
      </c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1"/>
      <c r="W333" s="2"/>
      <c r="X333" s="2"/>
      <c r="Y333" s="2"/>
      <c r="Z333" s="3"/>
      <c r="AA333" s="2"/>
      <c r="AB333" s="3">
        <v>0</v>
      </c>
    </row>
    <row r="334" spans="1:28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 t="s">
        <v>260</v>
      </c>
      <c r="K334" s="5"/>
      <c r="L334" s="6">
        <v>45165</v>
      </c>
      <c r="M334" s="5"/>
      <c r="N334" s="5" t="s">
        <v>278</v>
      </c>
      <c r="O334" s="5"/>
      <c r="P334" s="5" t="s">
        <v>338</v>
      </c>
      <c r="Q334" s="5"/>
      <c r="R334" s="5" t="s">
        <v>378</v>
      </c>
      <c r="S334" s="5"/>
      <c r="T334" s="5"/>
      <c r="U334" s="5"/>
      <c r="V334" s="22"/>
      <c r="W334" s="5"/>
      <c r="X334" s="5" t="s">
        <v>23</v>
      </c>
      <c r="Y334" s="5"/>
      <c r="Z334" s="7">
        <v>-466.82</v>
      </c>
      <c r="AA334" s="5"/>
      <c r="AB334" s="7">
        <f>ROUND(AB333+Z334,5)</f>
        <v>-466.82</v>
      </c>
    </row>
    <row r="335" spans="1:28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 t="s">
        <v>261</v>
      </c>
      <c r="K335" s="5"/>
      <c r="L335" s="6">
        <v>45169</v>
      </c>
      <c r="M335" s="5"/>
      <c r="N335" s="5" t="s">
        <v>281</v>
      </c>
      <c r="O335" s="5"/>
      <c r="P335" s="5" t="s">
        <v>341</v>
      </c>
      <c r="Q335" s="5"/>
      <c r="R335" s="5" t="s">
        <v>381</v>
      </c>
      <c r="S335" s="5"/>
      <c r="T335" s="5" t="s">
        <v>387</v>
      </c>
      <c r="U335" s="5"/>
      <c r="V335" s="22"/>
      <c r="W335" s="5"/>
      <c r="X335" s="5" t="s">
        <v>23</v>
      </c>
      <c r="Y335" s="5"/>
      <c r="Z335" s="7">
        <v>169.99</v>
      </c>
      <c r="AA335" s="5"/>
      <c r="AB335" s="7">
        <f>ROUND(AB334+Z335,5)</f>
        <v>-296.83</v>
      </c>
    </row>
    <row r="336" spans="1:28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 t="s">
        <v>261</v>
      </c>
      <c r="K336" s="5"/>
      <c r="L336" s="6">
        <v>45169</v>
      </c>
      <c r="M336" s="5"/>
      <c r="N336" s="5" t="s">
        <v>282</v>
      </c>
      <c r="O336" s="5"/>
      <c r="P336" s="5" t="s">
        <v>342</v>
      </c>
      <c r="Q336" s="5"/>
      <c r="R336" s="5" t="s">
        <v>381</v>
      </c>
      <c r="S336" s="5"/>
      <c r="T336" s="5" t="s">
        <v>387</v>
      </c>
      <c r="U336" s="5"/>
      <c r="V336" s="22"/>
      <c r="W336" s="5"/>
      <c r="X336" s="5" t="s">
        <v>23</v>
      </c>
      <c r="Y336" s="5"/>
      <c r="Z336" s="7">
        <v>84.99</v>
      </c>
      <c r="AA336" s="5"/>
      <c r="AB336" s="7">
        <f>ROUND(AB335+Z336,5)</f>
        <v>-211.84</v>
      </c>
    </row>
    <row r="337" spans="1:28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 t="s">
        <v>261</v>
      </c>
      <c r="K337" s="5"/>
      <c r="L337" s="6">
        <v>45169</v>
      </c>
      <c r="M337" s="5"/>
      <c r="N337" s="5" t="s">
        <v>283</v>
      </c>
      <c r="O337" s="5"/>
      <c r="P337" s="5" t="s">
        <v>343</v>
      </c>
      <c r="Q337" s="5"/>
      <c r="R337" s="5" t="s">
        <v>381</v>
      </c>
      <c r="S337" s="5"/>
      <c r="T337" s="5" t="s">
        <v>387</v>
      </c>
      <c r="U337" s="5"/>
      <c r="V337" s="22"/>
      <c r="W337" s="5"/>
      <c r="X337" s="5" t="s">
        <v>23</v>
      </c>
      <c r="Y337" s="5"/>
      <c r="Z337" s="7">
        <v>91.07</v>
      </c>
      <c r="AA337" s="5"/>
      <c r="AB337" s="7">
        <f>ROUND(AB336+Z337,5)</f>
        <v>-120.77</v>
      </c>
    </row>
    <row r="338" spans="1:28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 t="s">
        <v>261</v>
      </c>
      <c r="K338" s="5"/>
      <c r="L338" s="6">
        <v>45169</v>
      </c>
      <c r="M338" s="5"/>
      <c r="N338" s="5" t="s">
        <v>284</v>
      </c>
      <c r="O338" s="5"/>
      <c r="P338" s="5" t="s">
        <v>344</v>
      </c>
      <c r="Q338" s="5"/>
      <c r="R338" s="5" t="s">
        <v>381</v>
      </c>
      <c r="S338" s="5"/>
      <c r="T338" s="5" t="s">
        <v>387</v>
      </c>
      <c r="U338" s="5"/>
      <c r="V338" s="22"/>
      <c r="W338" s="5"/>
      <c r="X338" s="5" t="s">
        <v>23</v>
      </c>
      <c r="Y338" s="5"/>
      <c r="Z338" s="7">
        <v>35.770000000000003</v>
      </c>
      <c r="AA338" s="5"/>
      <c r="AB338" s="7">
        <f>ROUND(AB337+Z338,5)</f>
        <v>-85</v>
      </c>
    </row>
    <row r="339" spans="1:28" ht="15" thickBot="1" x14ac:dyDescent="0.4">
      <c r="A339" s="5"/>
      <c r="B339" s="5"/>
      <c r="C339" s="5"/>
      <c r="D339" s="5"/>
      <c r="E339" s="5"/>
      <c r="F339" s="5"/>
      <c r="G339" s="5"/>
      <c r="H339" s="5"/>
      <c r="I339" s="5"/>
      <c r="J339" s="5" t="s">
        <v>261</v>
      </c>
      <c r="K339" s="5"/>
      <c r="L339" s="6">
        <v>45169</v>
      </c>
      <c r="M339" s="5"/>
      <c r="N339" s="5" t="s">
        <v>286</v>
      </c>
      <c r="O339" s="5"/>
      <c r="P339" s="5" t="s">
        <v>346</v>
      </c>
      <c r="Q339" s="5"/>
      <c r="R339" s="5" t="s">
        <v>381</v>
      </c>
      <c r="S339" s="5"/>
      <c r="T339" s="5" t="s">
        <v>387</v>
      </c>
      <c r="U339" s="5"/>
      <c r="V339" s="22"/>
      <c r="W339" s="5"/>
      <c r="X339" s="5" t="s">
        <v>23</v>
      </c>
      <c r="Y339" s="5"/>
      <c r="Z339" s="8">
        <v>85</v>
      </c>
      <c r="AA339" s="5"/>
      <c r="AB339" s="8">
        <f>ROUND(AB338+Z339,5)</f>
        <v>0</v>
      </c>
    </row>
    <row r="340" spans="1:28" x14ac:dyDescent="0.35">
      <c r="A340" s="9"/>
      <c r="B340" s="9"/>
      <c r="C340" s="9"/>
      <c r="D340" s="9"/>
      <c r="E340" s="9"/>
      <c r="F340" s="9"/>
      <c r="G340" s="9" t="s">
        <v>170</v>
      </c>
      <c r="H340" s="9"/>
      <c r="I340" s="9"/>
      <c r="J340" s="9"/>
      <c r="K340" s="9"/>
      <c r="L340" s="10"/>
      <c r="M340" s="9"/>
      <c r="N340" s="9"/>
      <c r="O340" s="9"/>
      <c r="P340" s="9"/>
      <c r="Q340" s="9"/>
      <c r="R340" s="9"/>
      <c r="S340" s="9"/>
      <c r="T340" s="9"/>
      <c r="U340" s="9"/>
      <c r="V340" s="23"/>
      <c r="W340" s="9"/>
      <c r="X340" s="9"/>
      <c r="Y340" s="9"/>
      <c r="Z340" s="11">
        <f>ROUND(SUM(Z333:Z339),5)</f>
        <v>0</v>
      </c>
      <c r="AA340" s="9"/>
      <c r="AB340" s="11">
        <f>AB339</f>
        <v>0</v>
      </c>
    </row>
    <row r="341" spans="1:28" x14ac:dyDescent="0.35">
      <c r="A341" s="2"/>
      <c r="B341" s="2"/>
      <c r="C341" s="2"/>
      <c r="D341" s="2"/>
      <c r="E341" s="2"/>
      <c r="F341" s="2"/>
      <c r="G341" s="2" t="s">
        <v>171</v>
      </c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1"/>
      <c r="W341" s="2"/>
      <c r="X341" s="2"/>
      <c r="Y341" s="2"/>
      <c r="Z341" s="3"/>
      <c r="AA341" s="2"/>
      <c r="AB341" s="3">
        <v>0</v>
      </c>
    </row>
    <row r="342" spans="1:28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 t="s">
        <v>260</v>
      </c>
      <c r="K342" s="5"/>
      <c r="L342" s="6">
        <v>45165</v>
      </c>
      <c r="M342" s="5"/>
      <c r="N342" s="5" t="s">
        <v>278</v>
      </c>
      <c r="O342" s="5"/>
      <c r="P342" s="5" t="s">
        <v>338</v>
      </c>
      <c r="Q342" s="5"/>
      <c r="R342" s="5" t="s">
        <v>378</v>
      </c>
      <c r="S342" s="5"/>
      <c r="T342" s="5"/>
      <c r="U342" s="5"/>
      <c r="V342" s="22"/>
      <c r="W342" s="5"/>
      <c r="X342" s="5" t="s">
        <v>23</v>
      </c>
      <c r="Y342" s="5"/>
      <c r="Z342" s="7">
        <v>-466.82</v>
      </c>
      <c r="AA342" s="5"/>
      <c r="AB342" s="7">
        <f>ROUND(AB341+Z342,5)</f>
        <v>-466.82</v>
      </c>
    </row>
    <row r="343" spans="1:28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 t="s">
        <v>261</v>
      </c>
      <c r="K343" s="5"/>
      <c r="L343" s="6">
        <v>45169</v>
      </c>
      <c r="M343" s="5"/>
      <c r="N343" s="5" t="s">
        <v>281</v>
      </c>
      <c r="O343" s="5"/>
      <c r="P343" s="5" t="s">
        <v>341</v>
      </c>
      <c r="Q343" s="5"/>
      <c r="R343" s="5" t="s">
        <v>381</v>
      </c>
      <c r="S343" s="5"/>
      <c r="T343" s="5" t="s">
        <v>387</v>
      </c>
      <c r="U343" s="5"/>
      <c r="V343" s="22"/>
      <c r="W343" s="5"/>
      <c r="X343" s="5" t="s">
        <v>23</v>
      </c>
      <c r="Y343" s="5"/>
      <c r="Z343" s="7">
        <v>169.99</v>
      </c>
      <c r="AA343" s="5"/>
      <c r="AB343" s="7">
        <f>ROUND(AB342+Z343,5)</f>
        <v>-296.83</v>
      </c>
    </row>
    <row r="344" spans="1:28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 t="s">
        <v>261</v>
      </c>
      <c r="K344" s="5"/>
      <c r="L344" s="6">
        <v>45169</v>
      </c>
      <c r="M344" s="5"/>
      <c r="N344" s="5" t="s">
        <v>282</v>
      </c>
      <c r="O344" s="5"/>
      <c r="P344" s="5" t="s">
        <v>342</v>
      </c>
      <c r="Q344" s="5"/>
      <c r="R344" s="5" t="s">
        <v>381</v>
      </c>
      <c r="S344" s="5"/>
      <c r="T344" s="5" t="s">
        <v>387</v>
      </c>
      <c r="U344" s="5"/>
      <c r="V344" s="22"/>
      <c r="W344" s="5"/>
      <c r="X344" s="5" t="s">
        <v>23</v>
      </c>
      <c r="Y344" s="5"/>
      <c r="Z344" s="7">
        <v>84.99</v>
      </c>
      <c r="AA344" s="5"/>
      <c r="AB344" s="7">
        <f>ROUND(AB343+Z344,5)</f>
        <v>-211.84</v>
      </c>
    </row>
    <row r="345" spans="1:28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 t="s">
        <v>261</v>
      </c>
      <c r="K345" s="5"/>
      <c r="L345" s="6">
        <v>45169</v>
      </c>
      <c r="M345" s="5"/>
      <c r="N345" s="5" t="s">
        <v>283</v>
      </c>
      <c r="O345" s="5"/>
      <c r="P345" s="5" t="s">
        <v>343</v>
      </c>
      <c r="Q345" s="5"/>
      <c r="R345" s="5" t="s">
        <v>381</v>
      </c>
      <c r="S345" s="5"/>
      <c r="T345" s="5" t="s">
        <v>387</v>
      </c>
      <c r="U345" s="5"/>
      <c r="V345" s="22"/>
      <c r="W345" s="5"/>
      <c r="X345" s="5" t="s">
        <v>23</v>
      </c>
      <c r="Y345" s="5"/>
      <c r="Z345" s="7">
        <v>91.07</v>
      </c>
      <c r="AA345" s="5"/>
      <c r="AB345" s="7">
        <f>ROUND(AB344+Z345,5)</f>
        <v>-120.77</v>
      </c>
    </row>
    <row r="346" spans="1:28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 t="s">
        <v>261</v>
      </c>
      <c r="K346" s="5"/>
      <c r="L346" s="6">
        <v>45169</v>
      </c>
      <c r="M346" s="5"/>
      <c r="N346" s="5" t="s">
        <v>284</v>
      </c>
      <c r="O346" s="5"/>
      <c r="P346" s="5" t="s">
        <v>344</v>
      </c>
      <c r="Q346" s="5"/>
      <c r="R346" s="5" t="s">
        <v>381</v>
      </c>
      <c r="S346" s="5"/>
      <c r="T346" s="5" t="s">
        <v>387</v>
      </c>
      <c r="U346" s="5"/>
      <c r="V346" s="22"/>
      <c r="W346" s="5"/>
      <c r="X346" s="5" t="s">
        <v>23</v>
      </c>
      <c r="Y346" s="5"/>
      <c r="Z346" s="7">
        <v>35.770000000000003</v>
      </c>
      <c r="AA346" s="5"/>
      <c r="AB346" s="7">
        <f>ROUND(AB345+Z346,5)</f>
        <v>-85</v>
      </c>
    </row>
    <row r="347" spans="1:28" ht="15" thickBot="1" x14ac:dyDescent="0.4">
      <c r="A347" s="5"/>
      <c r="B347" s="5"/>
      <c r="C347" s="5"/>
      <c r="D347" s="5"/>
      <c r="E347" s="5"/>
      <c r="F347" s="5"/>
      <c r="G347" s="5"/>
      <c r="H347" s="5"/>
      <c r="I347" s="5"/>
      <c r="J347" s="5" t="s">
        <v>261</v>
      </c>
      <c r="K347" s="5"/>
      <c r="L347" s="6">
        <v>45169</v>
      </c>
      <c r="M347" s="5"/>
      <c r="N347" s="5" t="s">
        <v>286</v>
      </c>
      <c r="O347" s="5"/>
      <c r="P347" s="5" t="s">
        <v>346</v>
      </c>
      <c r="Q347" s="5"/>
      <c r="R347" s="5" t="s">
        <v>381</v>
      </c>
      <c r="S347" s="5"/>
      <c r="T347" s="5" t="s">
        <v>387</v>
      </c>
      <c r="U347" s="5"/>
      <c r="V347" s="22"/>
      <c r="W347" s="5"/>
      <c r="X347" s="5" t="s">
        <v>23</v>
      </c>
      <c r="Y347" s="5"/>
      <c r="Z347" s="8">
        <v>85</v>
      </c>
      <c r="AA347" s="5"/>
      <c r="AB347" s="8">
        <f>ROUND(AB346+Z347,5)</f>
        <v>0</v>
      </c>
    </row>
    <row r="348" spans="1:28" x14ac:dyDescent="0.35">
      <c r="A348" s="9"/>
      <c r="B348" s="9"/>
      <c r="C348" s="9"/>
      <c r="D348" s="9"/>
      <c r="E348" s="9"/>
      <c r="F348" s="9"/>
      <c r="G348" s="9" t="s">
        <v>172</v>
      </c>
      <c r="H348" s="9"/>
      <c r="I348" s="9"/>
      <c r="J348" s="9"/>
      <c r="K348" s="9"/>
      <c r="L348" s="10"/>
      <c r="M348" s="9"/>
      <c r="N348" s="9"/>
      <c r="O348" s="9"/>
      <c r="P348" s="9"/>
      <c r="Q348" s="9"/>
      <c r="R348" s="9"/>
      <c r="S348" s="9"/>
      <c r="T348" s="9"/>
      <c r="U348" s="9"/>
      <c r="V348" s="23"/>
      <c r="W348" s="9"/>
      <c r="X348" s="9"/>
      <c r="Y348" s="9"/>
      <c r="Z348" s="11">
        <f>ROUND(SUM(Z341:Z347),5)</f>
        <v>0</v>
      </c>
      <c r="AA348" s="9"/>
      <c r="AB348" s="11">
        <f>AB347</f>
        <v>0</v>
      </c>
    </row>
    <row r="349" spans="1:28" x14ac:dyDescent="0.35">
      <c r="A349" s="2"/>
      <c r="B349" s="2"/>
      <c r="C349" s="2"/>
      <c r="D349" s="2"/>
      <c r="E349" s="2"/>
      <c r="F349" s="2"/>
      <c r="G349" s="2" t="s">
        <v>173</v>
      </c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1"/>
      <c r="W349" s="2"/>
      <c r="X349" s="2"/>
      <c r="Y349" s="2"/>
      <c r="Z349" s="3"/>
      <c r="AA349" s="2"/>
      <c r="AB349" s="3">
        <v>0</v>
      </c>
    </row>
    <row r="350" spans="1:28" ht="15" thickBot="1" x14ac:dyDescent="0.4">
      <c r="A350" s="9"/>
      <c r="B350" s="9"/>
      <c r="C350" s="9"/>
      <c r="D350" s="9"/>
      <c r="E350" s="9"/>
      <c r="F350" s="9"/>
      <c r="G350" s="9" t="s">
        <v>174</v>
      </c>
      <c r="H350" s="9"/>
      <c r="I350" s="9"/>
      <c r="J350" s="9"/>
      <c r="K350" s="9"/>
      <c r="L350" s="10"/>
      <c r="M350" s="9"/>
      <c r="N350" s="9"/>
      <c r="O350" s="9"/>
      <c r="P350" s="9"/>
      <c r="Q350" s="9"/>
      <c r="R350" s="9"/>
      <c r="S350" s="9"/>
      <c r="T350" s="9"/>
      <c r="U350" s="9"/>
      <c r="V350" s="23"/>
      <c r="W350" s="9"/>
      <c r="X350" s="9"/>
      <c r="Y350" s="9"/>
      <c r="Z350" s="12"/>
      <c r="AA350" s="9"/>
      <c r="AB350" s="12">
        <f>AB349</f>
        <v>0</v>
      </c>
    </row>
    <row r="351" spans="1:28" x14ac:dyDescent="0.35">
      <c r="A351" s="9"/>
      <c r="B351" s="9"/>
      <c r="C351" s="9"/>
      <c r="D351" s="9"/>
      <c r="E351" s="9"/>
      <c r="F351" s="9" t="s">
        <v>175</v>
      </c>
      <c r="G351" s="9"/>
      <c r="H351" s="9"/>
      <c r="I351" s="9"/>
      <c r="J351" s="9"/>
      <c r="K351" s="9"/>
      <c r="L351" s="10"/>
      <c r="M351" s="9"/>
      <c r="N351" s="9"/>
      <c r="O351" s="9"/>
      <c r="P351" s="9"/>
      <c r="Q351" s="9"/>
      <c r="R351" s="9"/>
      <c r="S351" s="9"/>
      <c r="T351" s="9"/>
      <c r="U351" s="9"/>
      <c r="V351" s="23"/>
      <c r="W351" s="9"/>
      <c r="X351" s="9"/>
      <c r="Y351" s="9"/>
      <c r="Z351" s="11">
        <f>ROUND(Z340+Z348+Z350,5)</f>
        <v>0</v>
      </c>
      <c r="AA351" s="9"/>
      <c r="AB351" s="11">
        <f>ROUND(AB340+AB348+AB350,5)</f>
        <v>0</v>
      </c>
    </row>
    <row r="352" spans="1:28" x14ac:dyDescent="0.35">
      <c r="A352" s="2"/>
      <c r="B352" s="2"/>
      <c r="C352" s="2"/>
      <c r="D352" s="2"/>
      <c r="E352" s="2"/>
      <c r="F352" s="2" t="s">
        <v>176</v>
      </c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1"/>
      <c r="W352" s="2"/>
      <c r="X352" s="2"/>
      <c r="Y352" s="2"/>
      <c r="Z352" s="3"/>
      <c r="AA352" s="2"/>
      <c r="AB352" s="3">
        <v>0</v>
      </c>
    </row>
    <row r="353" spans="1:28" x14ac:dyDescent="0.35">
      <c r="A353" s="9"/>
      <c r="B353" s="9"/>
      <c r="C353" s="9"/>
      <c r="D353" s="9"/>
      <c r="E353" s="9"/>
      <c r="F353" s="9" t="s">
        <v>177</v>
      </c>
      <c r="G353" s="9"/>
      <c r="H353" s="9"/>
      <c r="I353" s="9"/>
      <c r="J353" s="9"/>
      <c r="K353" s="9"/>
      <c r="L353" s="10"/>
      <c r="M353" s="9"/>
      <c r="N353" s="9"/>
      <c r="O353" s="9"/>
      <c r="P353" s="9"/>
      <c r="Q353" s="9"/>
      <c r="R353" s="9"/>
      <c r="S353" s="9"/>
      <c r="T353" s="9"/>
      <c r="U353" s="9"/>
      <c r="V353" s="23"/>
      <c r="W353" s="9"/>
      <c r="X353" s="9"/>
      <c r="Y353" s="9"/>
      <c r="Z353" s="11"/>
      <c r="AA353" s="9"/>
      <c r="AB353" s="11">
        <f>AB352</f>
        <v>0</v>
      </c>
    </row>
    <row r="354" spans="1:28" x14ac:dyDescent="0.35">
      <c r="A354" s="2"/>
      <c r="B354" s="2"/>
      <c r="C354" s="2"/>
      <c r="D354" s="2"/>
      <c r="E354" s="2"/>
      <c r="F354" s="2" t="s">
        <v>178</v>
      </c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1"/>
      <c r="W354" s="2"/>
      <c r="X354" s="2"/>
      <c r="Y354" s="2"/>
      <c r="Z354" s="3"/>
      <c r="AA354" s="2"/>
      <c r="AB354" s="3">
        <v>0</v>
      </c>
    </row>
    <row r="355" spans="1:28" x14ac:dyDescent="0.35">
      <c r="A355" s="2"/>
      <c r="B355" s="2"/>
      <c r="C355" s="2"/>
      <c r="D355" s="2"/>
      <c r="E355" s="2"/>
      <c r="F355" s="2"/>
      <c r="G355" s="2" t="s">
        <v>179</v>
      </c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1"/>
      <c r="W355" s="2"/>
      <c r="X355" s="2"/>
      <c r="Y355" s="2"/>
      <c r="Z355" s="3"/>
      <c r="AA355" s="2"/>
      <c r="AB355" s="3">
        <v>0</v>
      </c>
    </row>
    <row r="356" spans="1:28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 t="s">
        <v>260</v>
      </c>
      <c r="K356" s="5"/>
      <c r="L356" s="6">
        <v>45165</v>
      </c>
      <c r="M356" s="5"/>
      <c r="N356" s="5" t="s">
        <v>278</v>
      </c>
      <c r="O356" s="5"/>
      <c r="P356" s="5" t="s">
        <v>338</v>
      </c>
      <c r="Q356" s="5"/>
      <c r="R356" s="5" t="s">
        <v>378</v>
      </c>
      <c r="S356" s="5"/>
      <c r="T356" s="5"/>
      <c r="U356" s="5"/>
      <c r="V356" s="22"/>
      <c r="W356" s="5"/>
      <c r="X356" s="5" t="s">
        <v>23</v>
      </c>
      <c r="Y356" s="5"/>
      <c r="Z356" s="7">
        <v>-509.64</v>
      </c>
      <c r="AA356" s="5"/>
      <c r="AB356" s="7">
        <f>ROUND(AB355+Z356,5)</f>
        <v>-509.64</v>
      </c>
    </row>
    <row r="357" spans="1:28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 t="s">
        <v>261</v>
      </c>
      <c r="K357" s="5"/>
      <c r="L357" s="6">
        <v>45169</v>
      </c>
      <c r="M357" s="5"/>
      <c r="N357" s="5" t="s">
        <v>281</v>
      </c>
      <c r="O357" s="5"/>
      <c r="P357" s="5" t="s">
        <v>341</v>
      </c>
      <c r="Q357" s="5"/>
      <c r="R357" s="5" t="s">
        <v>381</v>
      </c>
      <c r="S357" s="5"/>
      <c r="T357" s="5" t="s">
        <v>387</v>
      </c>
      <c r="U357" s="5"/>
      <c r="V357" s="22"/>
      <c r="W357" s="5"/>
      <c r="X357" s="5" t="s">
        <v>23</v>
      </c>
      <c r="Y357" s="5"/>
      <c r="Z357" s="7">
        <v>39.75</v>
      </c>
      <c r="AA357" s="5"/>
      <c r="AB357" s="7">
        <f>ROUND(AB356+Z357,5)</f>
        <v>-469.89</v>
      </c>
    </row>
    <row r="358" spans="1:28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 t="s">
        <v>261</v>
      </c>
      <c r="K358" s="5"/>
      <c r="L358" s="6">
        <v>45169</v>
      </c>
      <c r="M358" s="5"/>
      <c r="N358" s="5" t="s">
        <v>282</v>
      </c>
      <c r="O358" s="5"/>
      <c r="P358" s="5" t="s">
        <v>342</v>
      </c>
      <c r="Q358" s="5"/>
      <c r="R358" s="5" t="s">
        <v>381</v>
      </c>
      <c r="S358" s="5"/>
      <c r="T358" s="5" t="s">
        <v>387</v>
      </c>
      <c r="U358" s="5"/>
      <c r="V358" s="22"/>
      <c r="W358" s="5"/>
      <c r="X358" s="5" t="s">
        <v>23</v>
      </c>
      <c r="Y358" s="5"/>
      <c r="Z358" s="7">
        <v>19.88</v>
      </c>
      <c r="AA358" s="5"/>
      <c r="AB358" s="7">
        <f>ROUND(AB357+Z358,5)</f>
        <v>-450.01</v>
      </c>
    </row>
    <row r="359" spans="1:28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 t="s">
        <v>261</v>
      </c>
      <c r="K359" s="5"/>
      <c r="L359" s="6">
        <v>45169</v>
      </c>
      <c r="M359" s="5"/>
      <c r="N359" s="5" t="s">
        <v>283</v>
      </c>
      <c r="O359" s="5"/>
      <c r="P359" s="5" t="s">
        <v>343</v>
      </c>
      <c r="Q359" s="5"/>
      <c r="R359" s="5" t="s">
        <v>381</v>
      </c>
      <c r="S359" s="5"/>
      <c r="T359" s="5" t="s">
        <v>387</v>
      </c>
      <c r="U359" s="5"/>
      <c r="V359" s="22"/>
      <c r="W359" s="5"/>
      <c r="X359" s="5" t="s">
        <v>23</v>
      </c>
      <c r="Y359" s="5"/>
      <c r="Z359" s="7">
        <v>21.29</v>
      </c>
      <c r="AA359" s="5"/>
      <c r="AB359" s="7">
        <f>ROUND(AB358+Z359,5)</f>
        <v>-428.72</v>
      </c>
    </row>
    <row r="360" spans="1:28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 t="s">
        <v>261</v>
      </c>
      <c r="K360" s="5"/>
      <c r="L360" s="6">
        <v>45169</v>
      </c>
      <c r="M360" s="5"/>
      <c r="N360" s="5" t="s">
        <v>284</v>
      </c>
      <c r="O360" s="5"/>
      <c r="P360" s="5" t="s">
        <v>344</v>
      </c>
      <c r="Q360" s="5"/>
      <c r="R360" s="5" t="s">
        <v>381</v>
      </c>
      <c r="S360" s="5"/>
      <c r="T360" s="5" t="s">
        <v>387</v>
      </c>
      <c r="U360" s="5"/>
      <c r="V360" s="22"/>
      <c r="W360" s="5"/>
      <c r="X360" s="5" t="s">
        <v>23</v>
      </c>
      <c r="Y360" s="5"/>
      <c r="Z360" s="7">
        <v>8.36</v>
      </c>
      <c r="AA360" s="5"/>
      <c r="AB360" s="7">
        <f>ROUND(AB359+Z360,5)</f>
        <v>-420.36</v>
      </c>
    </row>
    <row r="361" spans="1:28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 t="s">
        <v>261</v>
      </c>
      <c r="K361" s="5"/>
      <c r="L361" s="6">
        <v>45169</v>
      </c>
      <c r="M361" s="5"/>
      <c r="N361" s="5" t="s">
        <v>286</v>
      </c>
      <c r="O361" s="5"/>
      <c r="P361" s="5" t="s">
        <v>346</v>
      </c>
      <c r="Q361" s="5"/>
      <c r="R361" s="5" t="s">
        <v>381</v>
      </c>
      <c r="S361" s="5"/>
      <c r="T361" s="5" t="s">
        <v>387</v>
      </c>
      <c r="U361" s="5"/>
      <c r="V361" s="22"/>
      <c r="W361" s="5"/>
      <c r="X361" s="5" t="s">
        <v>23</v>
      </c>
      <c r="Y361" s="5"/>
      <c r="Z361" s="7">
        <v>19.88</v>
      </c>
      <c r="AA361" s="5"/>
      <c r="AB361" s="7">
        <f>ROUND(AB360+Z361,5)</f>
        <v>-400.48</v>
      </c>
    </row>
    <row r="362" spans="1:28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 t="s">
        <v>261</v>
      </c>
      <c r="K362" s="5"/>
      <c r="L362" s="6">
        <v>45169</v>
      </c>
      <c r="M362" s="5"/>
      <c r="N362" s="5" t="s">
        <v>289</v>
      </c>
      <c r="O362" s="5"/>
      <c r="P362" s="5" t="s">
        <v>349</v>
      </c>
      <c r="Q362" s="5"/>
      <c r="R362" s="5" t="s">
        <v>381</v>
      </c>
      <c r="S362" s="5"/>
      <c r="T362" s="5" t="s">
        <v>387</v>
      </c>
      <c r="U362" s="5"/>
      <c r="V362" s="22"/>
      <c r="W362" s="5"/>
      <c r="X362" s="5" t="s">
        <v>23</v>
      </c>
      <c r="Y362" s="5"/>
      <c r="Z362" s="7">
        <v>54.81</v>
      </c>
      <c r="AA362" s="5"/>
      <c r="AB362" s="7">
        <f>ROUND(AB361+Z362,5)</f>
        <v>-345.67</v>
      </c>
    </row>
    <row r="363" spans="1:28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 t="s">
        <v>261</v>
      </c>
      <c r="K363" s="5"/>
      <c r="L363" s="6">
        <v>45169</v>
      </c>
      <c r="M363" s="5"/>
      <c r="N363" s="5" t="s">
        <v>285</v>
      </c>
      <c r="O363" s="5"/>
      <c r="P363" s="5" t="s">
        <v>345</v>
      </c>
      <c r="Q363" s="5"/>
      <c r="R363" s="5" t="s">
        <v>381</v>
      </c>
      <c r="S363" s="5"/>
      <c r="T363" s="5" t="s">
        <v>387</v>
      </c>
      <c r="U363" s="5"/>
      <c r="V363" s="22"/>
      <c r="W363" s="5"/>
      <c r="X363" s="5" t="s">
        <v>23</v>
      </c>
      <c r="Y363" s="5"/>
      <c r="Z363" s="7">
        <v>100.08</v>
      </c>
      <c r="AA363" s="5"/>
      <c r="AB363" s="7">
        <f>ROUND(AB362+Z363,5)</f>
        <v>-245.59</v>
      </c>
    </row>
    <row r="364" spans="1:28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 t="s">
        <v>261</v>
      </c>
      <c r="K364" s="5"/>
      <c r="L364" s="6">
        <v>45169</v>
      </c>
      <c r="M364" s="5"/>
      <c r="N364" s="5" t="s">
        <v>287</v>
      </c>
      <c r="O364" s="5"/>
      <c r="P364" s="5" t="s">
        <v>347</v>
      </c>
      <c r="Q364" s="5"/>
      <c r="R364" s="5" t="s">
        <v>381</v>
      </c>
      <c r="S364" s="5"/>
      <c r="T364" s="5" t="s">
        <v>387</v>
      </c>
      <c r="U364" s="5"/>
      <c r="V364" s="22"/>
      <c r="W364" s="5"/>
      <c r="X364" s="5" t="s">
        <v>23</v>
      </c>
      <c r="Y364" s="5"/>
      <c r="Z364" s="7">
        <v>92.63</v>
      </c>
      <c r="AA364" s="5"/>
      <c r="AB364" s="7">
        <f>ROUND(AB363+Z364,5)</f>
        <v>-152.96</v>
      </c>
    </row>
    <row r="365" spans="1:28" ht="15" thickBot="1" x14ac:dyDescent="0.4">
      <c r="A365" s="5"/>
      <c r="B365" s="5"/>
      <c r="C365" s="5"/>
      <c r="D365" s="5"/>
      <c r="E365" s="5"/>
      <c r="F365" s="5"/>
      <c r="G365" s="5"/>
      <c r="H365" s="5"/>
      <c r="I365" s="5"/>
      <c r="J365" s="5" t="s">
        <v>261</v>
      </c>
      <c r="K365" s="5"/>
      <c r="L365" s="6">
        <v>45169</v>
      </c>
      <c r="M365" s="5"/>
      <c r="N365" s="5" t="s">
        <v>288</v>
      </c>
      <c r="O365" s="5"/>
      <c r="P365" s="5" t="s">
        <v>348</v>
      </c>
      <c r="Q365" s="5"/>
      <c r="R365" s="5" t="s">
        <v>381</v>
      </c>
      <c r="S365" s="5"/>
      <c r="T365" s="5" t="s">
        <v>387</v>
      </c>
      <c r="U365" s="5"/>
      <c r="V365" s="22"/>
      <c r="W365" s="5"/>
      <c r="X365" s="5" t="s">
        <v>23</v>
      </c>
      <c r="Y365" s="5"/>
      <c r="Z365" s="8">
        <v>152.96</v>
      </c>
      <c r="AA365" s="5"/>
      <c r="AB365" s="8">
        <f>ROUND(AB364+Z365,5)</f>
        <v>0</v>
      </c>
    </row>
    <row r="366" spans="1:28" x14ac:dyDescent="0.35">
      <c r="A366" s="9"/>
      <c r="B366" s="9"/>
      <c r="C366" s="9"/>
      <c r="D366" s="9"/>
      <c r="E366" s="9"/>
      <c r="F366" s="9"/>
      <c r="G366" s="9" t="s">
        <v>180</v>
      </c>
      <c r="H366" s="9"/>
      <c r="I366" s="9"/>
      <c r="J366" s="9"/>
      <c r="K366" s="9"/>
      <c r="L366" s="10"/>
      <c r="M366" s="9"/>
      <c r="N366" s="9"/>
      <c r="O366" s="9"/>
      <c r="P366" s="9"/>
      <c r="Q366" s="9"/>
      <c r="R366" s="9"/>
      <c r="S366" s="9"/>
      <c r="T366" s="9"/>
      <c r="U366" s="9"/>
      <c r="V366" s="23"/>
      <c r="W366" s="9"/>
      <c r="X366" s="9"/>
      <c r="Y366" s="9"/>
      <c r="Z366" s="11">
        <f>ROUND(SUM(Z355:Z365),5)</f>
        <v>0</v>
      </c>
      <c r="AA366" s="9"/>
      <c r="AB366" s="11">
        <f>AB365</f>
        <v>0</v>
      </c>
    </row>
    <row r="367" spans="1:28" x14ac:dyDescent="0.35">
      <c r="A367" s="2"/>
      <c r="B367" s="2"/>
      <c r="C367" s="2"/>
      <c r="D367" s="2"/>
      <c r="E367" s="2"/>
      <c r="F367" s="2"/>
      <c r="G367" s="2" t="s">
        <v>181</v>
      </c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1"/>
      <c r="W367" s="2"/>
      <c r="X367" s="2"/>
      <c r="Y367" s="2"/>
      <c r="Z367" s="3"/>
      <c r="AA367" s="2"/>
      <c r="AB367" s="3">
        <v>0</v>
      </c>
    </row>
    <row r="368" spans="1:28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 t="s">
        <v>260</v>
      </c>
      <c r="K368" s="5"/>
      <c r="L368" s="6">
        <v>45165</v>
      </c>
      <c r="M368" s="5"/>
      <c r="N368" s="5" t="s">
        <v>278</v>
      </c>
      <c r="O368" s="5"/>
      <c r="P368" s="5" t="s">
        <v>338</v>
      </c>
      <c r="Q368" s="5"/>
      <c r="R368" s="5" t="s">
        <v>378</v>
      </c>
      <c r="S368" s="5"/>
      <c r="T368" s="5"/>
      <c r="U368" s="5"/>
      <c r="V368" s="22"/>
      <c r="W368" s="5"/>
      <c r="X368" s="5" t="s">
        <v>23</v>
      </c>
      <c r="Y368" s="5"/>
      <c r="Z368" s="7">
        <v>-509.64</v>
      </c>
      <c r="AA368" s="5"/>
      <c r="AB368" s="7">
        <f>ROUND(AB367+Z368,5)</f>
        <v>-509.64</v>
      </c>
    </row>
    <row r="369" spans="1:28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 t="s">
        <v>261</v>
      </c>
      <c r="K369" s="5"/>
      <c r="L369" s="6">
        <v>45169</v>
      </c>
      <c r="M369" s="5"/>
      <c r="N369" s="5" t="s">
        <v>281</v>
      </c>
      <c r="O369" s="5"/>
      <c r="P369" s="5" t="s">
        <v>341</v>
      </c>
      <c r="Q369" s="5"/>
      <c r="R369" s="5" t="s">
        <v>381</v>
      </c>
      <c r="S369" s="5"/>
      <c r="T369" s="5" t="s">
        <v>387</v>
      </c>
      <c r="U369" s="5"/>
      <c r="V369" s="22"/>
      <c r="W369" s="5"/>
      <c r="X369" s="5" t="s">
        <v>23</v>
      </c>
      <c r="Y369" s="5"/>
      <c r="Z369" s="7">
        <v>39.75</v>
      </c>
      <c r="AA369" s="5"/>
      <c r="AB369" s="7">
        <f>ROUND(AB368+Z369,5)</f>
        <v>-469.89</v>
      </c>
    </row>
    <row r="370" spans="1:28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 t="s">
        <v>261</v>
      </c>
      <c r="K370" s="5"/>
      <c r="L370" s="6">
        <v>45169</v>
      </c>
      <c r="M370" s="5"/>
      <c r="N370" s="5" t="s">
        <v>282</v>
      </c>
      <c r="O370" s="5"/>
      <c r="P370" s="5" t="s">
        <v>342</v>
      </c>
      <c r="Q370" s="5"/>
      <c r="R370" s="5" t="s">
        <v>381</v>
      </c>
      <c r="S370" s="5"/>
      <c r="T370" s="5" t="s">
        <v>387</v>
      </c>
      <c r="U370" s="5"/>
      <c r="V370" s="22"/>
      <c r="W370" s="5"/>
      <c r="X370" s="5" t="s">
        <v>23</v>
      </c>
      <c r="Y370" s="5"/>
      <c r="Z370" s="7">
        <v>19.88</v>
      </c>
      <c r="AA370" s="5"/>
      <c r="AB370" s="7">
        <f>ROUND(AB369+Z370,5)</f>
        <v>-450.01</v>
      </c>
    </row>
    <row r="371" spans="1:28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 t="s">
        <v>261</v>
      </c>
      <c r="K371" s="5"/>
      <c r="L371" s="6">
        <v>45169</v>
      </c>
      <c r="M371" s="5"/>
      <c r="N371" s="5" t="s">
        <v>283</v>
      </c>
      <c r="O371" s="5"/>
      <c r="P371" s="5" t="s">
        <v>343</v>
      </c>
      <c r="Q371" s="5"/>
      <c r="R371" s="5" t="s">
        <v>381</v>
      </c>
      <c r="S371" s="5"/>
      <c r="T371" s="5" t="s">
        <v>387</v>
      </c>
      <c r="U371" s="5"/>
      <c r="V371" s="22"/>
      <c r="W371" s="5"/>
      <c r="X371" s="5" t="s">
        <v>23</v>
      </c>
      <c r="Y371" s="5"/>
      <c r="Z371" s="7">
        <v>21.29</v>
      </c>
      <c r="AA371" s="5"/>
      <c r="AB371" s="7">
        <f>ROUND(AB370+Z371,5)</f>
        <v>-428.72</v>
      </c>
    </row>
    <row r="372" spans="1:28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 t="s">
        <v>261</v>
      </c>
      <c r="K372" s="5"/>
      <c r="L372" s="6">
        <v>45169</v>
      </c>
      <c r="M372" s="5"/>
      <c r="N372" s="5" t="s">
        <v>284</v>
      </c>
      <c r="O372" s="5"/>
      <c r="P372" s="5" t="s">
        <v>344</v>
      </c>
      <c r="Q372" s="5"/>
      <c r="R372" s="5" t="s">
        <v>381</v>
      </c>
      <c r="S372" s="5"/>
      <c r="T372" s="5" t="s">
        <v>387</v>
      </c>
      <c r="U372" s="5"/>
      <c r="V372" s="22"/>
      <c r="W372" s="5"/>
      <c r="X372" s="5" t="s">
        <v>23</v>
      </c>
      <c r="Y372" s="5"/>
      <c r="Z372" s="7">
        <v>8.36</v>
      </c>
      <c r="AA372" s="5"/>
      <c r="AB372" s="7">
        <f>ROUND(AB371+Z372,5)</f>
        <v>-420.36</v>
      </c>
    </row>
    <row r="373" spans="1:28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 t="s">
        <v>261</v>
      </c>
      <c r="K373" s="5"/>
      <c r="L373" s="6">
        <v>45169</v>
      </c>
      <c r="M373" s="5"/>
      <c r="N373" s="5" t="s">
        <v>286</v>
      </c>
      <c r="O373" s="5"/>
      <c r="P373" s="5" t="s">
        <v>346</v>
      </c>
      <c r="Q373" s="5"/>
      <c r="R373" s="5" t="s">
        <v>381</v>
      </c>
      <c r="S373" s="5"/>
      <c r="T373" s="5" t="s">
        <v>387</v>
      </c>
      <c r="U373" s="5"/>
      <c r="V373" s="22"/>
      <c r="W373" s="5"/>
      <c r="X373" s="5" t="s">
        <v>23</v>
      </c>
      <c r="Y373" s="5"/>
      <c r="Z373" s="7">
        <v>19.88</v>
      </c>
      <c r="AA373" s="5"/>
      <c r="AB373" s="7">
        <f>ROUND(AB372+Z373,5)</f>
        <v>-400.48</v>
      </c>
    </row>
    <row r="374" spans="1:28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 t="s">
        <v>261</v>
      </c>
      <c r="K374" s="5"/>
      <c r="L374" s="6">
        <v>45169</v>
      </c>
      <c r="M374" s="5"/>
      <c r="N374" s="5" t="s">
        <v>289</v>
      </c>
      <c r="O374" s="5"/>
      <c r="P374" s="5" t="s">
        <v>349</v>
      </c>
      <c r="Q374" s="5"/>
      <c r="R374" s="5" t="s">
        <v>381</v>
      </c>
      <c r="S374" s="5"/>
      <c r="T374" s="5" t="s">
        <v>387</v>
      </c>
      <c r="U374" s="5"/>
      <c r="V374" s="22"/>
      <c r="W374" s="5"/>
      <c r="X374" s="5" t="s">
        <v>23</v>
      </c>
      <c r="Y374" s="5"/>
      <c r="Z374" s="7">
        <v>54.81</v>
      </c>
      <c r="AA374" s="5"/>
      <c r="AB374" s="7">
        <f>ROUND(AB373+Z374,5)</f>
        <v>-345.67</v>
      </c>
    </row>
    <row r="375" spans="1:28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 t="s">
        <v>261</v>
      </c>
      <c r="K375" s="5"/>
      <c r="L375" s="6">
        <v>45169</v>
      </c>
      <c r="M375" s="5"/>
      <c r="N375" s="5" t="s">
        <v>285</v>
      </c>
      <c r="O375" s="5"/>
      <c r="P375" s="5" t="s">
        <v>345</v>
      </c>
      <c r="Q375" s="5"/>
      <c r="R375" s="5" t="s">
        <v>381</v>
      </c>
      <c r="S375" s="5"/>
      <c r="T375" s="5" t="s">
        <v>387</v>
      </c>
      <c r="U375" s="5"/>
      <c r="V375" s="22"/>
      <c r="W375" s="5"/>
      <c r="X375" s="5" t="s">
        <v>23</v>
      </c>
      <c r="Y375" s="5"/>
      <c r="Z375" s="7">
        <v>100.08</v>
      </c>
      <c r="AA375" s="5"/>
      <c r="AB375" s="7">
        <f>ROUND(AB374+Z375,5)</f>
        <v>-245.59</v>
      </c>
    </row>
    <row r="376" spans="1:28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 t="s">
        <v>261</v>
      </c>
      <c r="K376" s="5"/>
      <c r="L376" s="6">
        <v>45169</v>
      </c>
      <c r="M376" s="5"/>
      <c r="N376" s="5" t="s">
        <v>287</v>
      </c>
      <c r="O376" s="5"/>
      <c r="P376" s="5" t="s">
        <v>347</v>
      </c>
      <c r="Q376" s="5"/>
      <c r="R376" s="5" t="s">
        <v>381</v>
      </c>
      <c r="S376" s="5"/>
      <c r="T376" s="5" t="s">
        <v>387</v>
      </c>
      <c r="U376" s="5"/>
      <c r="V376" s="22"/>
      <c r="W376" s="5"/>
      <c r="X376" s="5" t="s">
        <v>23</v>
      </c>
      <c r="Y376" s="5"/>
      <c r="Z376" s="7">
        <v>92.63</v>
      </c>
      <c r="AA376" s="5"/>
      <c r="AB376" s="7">
        <f>ROUND(AB375+Z376,5)</f>
        <v>-152.96</v>
      </c>
    </row>
    <row r="377" spans="1:28" ht="15" thickBot="1" x14ac:dyDescent="0.4">
      <c r="A377" s="5"/>
      <c r="B377" s="5"/>
      <c r="C377" s="5"/>
      <c r="D377" s="5"/>
      <c r="E377" s="5"/>
      <c r="F377" s="5"/>
      <c r="G377" s="5"/>
      <c r="H377" s="5"/>
      <c r="I377" s="5"/>
      <c r="J377" s="5" t="s">
        <v>261</v>
      </c>
      <c r="K377" s="5"/>
      <c r="L377" s="6">
        <v>45169</v>
      </c>
      <c r="M377" s="5"/>
      <c r="N377" s="5" t="s">
        <v>288</v>
      </c>
      <c r="O377" s="5"/>
      <c r="P377" s="5" t="s">
        <v>348</v>
      </c>
      <c r="Q377" s="5"/>
      <c r="R377" s="5" t="s">
        <v>381</v>
      </c>
      <c r="S377" s="5"/>
      <c r="T377" s="5" t="s">
        <v>387</v>
      </c>
      <c r="U377" s="5"/>
      <c r="V377" s="22"/>
      <c r="W377" s="5"/>
      <c r="X377" s="5" t="s">
        <v>23</v>
      </c>
      <c r="Y377" s="5"/>
      <c r="Z377" s="8">
        <v>152.96</v>
      </c>
      <c r="AA377" s="5"/>
      <c r="AB377" s="8">
        <f>ROUND(AB376+Z377,5)</f>
        <v>0</v>
      </c>
    </row>
    <row r="378" spans="1:28" x14ac:dyDescent="0.35">
      <c r="A378" s="9"/>
      <c r="B378" s="9"/>
      <c r="C378" s="9"/>
      <c r="D378" s="9"/>
      <c r="E378" s="9"/>
      <c r="F378" s="9"/>
      <c r="G378" s="9" t="s">
        <v>182</v>
      </c>
      <c r="H378" s="9"/>
      <c r="I378" s="9"/>
      <c r="J378" s="9"/>
      <c r="K378" s="9"/>
      <c r="L378" s="10"/>
      <c r="M378" s="9"/>
      <c r="N378" s="9"/>
      <c r="O378" s="9"/>
      <c r="P378" s="9"/>
      <c r="Q378" s="9"/>
      <c r="R378" s="9"/>
      <c r="S378" s="9"/>
      <c r="T378" s="9"/>
      <c r="U378" s="9"/>
      <c r="V378" s="23"/>
      <c r="W378" s="9"/>
      <c r="X378" s="9"/>
      <c r="Y378" s="9"/>
      <c r="Z378" s="11">
        <f>ROUND(SUM(Z367:Z377),5)</f>
        <v>0</v>
      </c>
      <c r="AA378" s="9"/>
      <c r="AB378" s="11">
        <f>AB377</f>
        <v>0</v>
      </c>
    </row>
    <row r="379" spans="1:28" x14ac:dyDescent="0.35">
      <c r="A379" s="2"/>
      <c r="B379" s="2"/>
      <c r="C379" s="2"/>
      <c r="D379" s="2"/>
      <c r="E379" s="2"/>
      <c r="F379" s="2"/>
      <c r="G379" s="2" t="s">
        <v>183</v>
      </c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1"/>
      <c r="W379" s="2"/>
      <c r="X379" s="2"/>
      <c r="Y379" s="2"/>
      <c r="Z379" s="3"/>
      <c r="AA379" s="2"/>
      <c r="AB379" s="3">
        <v>0</v>
      </c>
    </row>
    <row r="380" spans="1:28" ht="15" thickBot="1" x14ac:dyDescent="0.4">
      <c r="A380" s="9"/>
      <c r="B380" s="9"/>
      <c r="C380" s="9"/>
      <c r="D380" s="9"/>
      <c r="E380" s="9"/>
      <c r="F380" s="9"/>
      <c r="G380" s="9" t="s">
        <v>184</v>
      </c>
      <c r="H380" s="9"/>
      <c r="I380" s="9"/>
      <c r="J380" s="9"/>
      <c r="K380" s="9"/>
      <c r="L380" s="10"/>
      <c r="M380" s="9"/>
      <c r="N380" s="9"/>
      <c r="O380" s="9"/>
      <c r="P380" s="9"/>
      <c r="Q380" s="9"/>
      <c r="R380" s="9"/>
      <c r="S380" s="9"/>
      <c r="T380" s="9"/>
      <c r="U380" s="9"/>
      <c r="V380" s="23"/>
      <c r="W380" s="9"/>
      <c r="X380" s="9"/>
      <c r="Y380" s="9"/>
      <c r="Z380" s="12"/>
      <c r="AA380" s="9"/>
      <c r="AB380" s="12">
        <f>AB379</f>
        <v>0</v>
      </c>
    </row>
    <row r="381" spans="1:28" x14ac:dyDescent="0.35">
      <c r="A381" s="9"/>
      <c r="B381" s="9"/>
      <c r="C381" s="9"/>
      <c r="D381" s="9"/>
      <c r="E381" s="9"/>
      <c r="F381" s="9" t="s">
        <v>185</v>
      </c>
      <c r="G381" s="9"/>
      <c r="H381" s="9"/>
      <c r="I381" s="9"/>
      <c r="J381" s="9"/>
      <c r="K381" s="9"/>
      <c r="L381" s="10"/>
      <c r="M381" s="9"/>
      <c r="N381" s="9"/>
      <c r="O381" s="9"/>
      <c r="P381" s="9"/>
      <c r="Q381" s="9"/>
      <c r="R381" s="9"/>
      <c r="S381" s="9"/>
      <c r="T381" s="9"/>
      <c r="U381" s="9"/>
      <c r="V381" s="23"/>
      <c r="W381" s="9"/>
      <c r="X381" s="9"/>
      <c r="Y381" s="9"/>
      <c r="Z381" s="11">
        <f>ROUND(Z366+Z378+Z380,5)</f>
        <v>0</v>
      </c>
      <c r="AA381" s="9"/>
      <c r="AB381" s="11">
        <f>ROUND(AB366+AB378+AB380,5)</f>
        <v>0</v>
      </c>
    </row>
    <row r="382" spans="1:28" x14ac:dyDescent="0.35">
      <c r="A382" s="2"/>
      <c r="B382" s="2"/>
      <c r="C382" s="2"/>
      <c r="D382" s="2"/>
      <c r="E382" s="2"/>
      <c r="F382" s="2" t="s">
        <v>186</v>
      </c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1"/>
      <c r="W382" s="2"/>
      <c r="X382" s="2"/>
      <c r="Y382" s="2"/>
      <c r="Z382" s="3"/>
      <c r="AA382" s="2"/>
      <c r="AB382" s="3">
        <v>0</v>
      </c>
    </row>
    <row r="383" spans="1:28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 t="s">
        <v>260</v>
      </c>
      <c r="K383" s="5"/>
      <c r="L383" s="6">
        <v>45165</v>
      </c>
      <c r="M383" s="5"/>
      <c r="N383" s="5" t="s">
        <v>278</v>
      </c>
      <c r="O383" s="5"/>
      <c r="P383" s="5" t="s">
        <v>339</v>
      </c>
      <c r="Q383" s="5"/>
      <c r="R383" s="5" t="s">
        <v>379</v>
      </c>
      <c r="S383" s="5"/>
      <c r="T383" s="5"/>
      <c r="U383" s="5"/>
      <c r="V383" s="22"/>
      <c r="W383" s="5"/>
      <c r="X383" s="5" t="s">
        <v>23</v>
      </c>
      <c r="Y383" s="5"/>
      <c r="Z383" s="7">
        <v>-1210</v>
      </c>
      <c r="AA383" s="5"/>
      <c r="AB383" s="7">
        <f>ROUND(AB382+Z383,5)</f>
        <v>-1210</v>
      </c>
    </row>
    <row r="384" spans="1:28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 t="s">
        <v>261</v>
      </c>
      <c r="K384" s="5"/>
      <c r="L384" s="6">
        <v>45169</v>
      </c>
      <c r="M384" s="5"/>
      <c r="N384" s="5" t="s">
        <v>281</v>
      </c>
      <c r="O384" s="5"/>
      <c r="P384" s="5" t="s">
        <v>341</v>
      </c>
      <c r="Q384" s="5"/>
      <c r="R384" s="5" t="s">
        <v>381</v>
      </c>
      <c r="S384" s="5"/>
      <c r="T384" s="5" t="s">
        <v>387</v>
      </c>
      <c r="U384" s="5"/>
      <c r="V384" s="22"/>
      <c r="W384" s="5"/>
      <c r="X384" s="5" t="s">
        <v>23</v>
      </c>
      <c r="Y384" s="5"/>
      <c r="Z384" s="7">
        <v>104</v>
      </c>
      <c r="AA384" s="5"/>
      <c r="AB384" s="7">
        <f>ROUND(AB383+Z384,5)</f>
        <v>-1106</v>
      </c>
    </row>
    <row r="385" spans="1:28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 t="s">
        <v>261</v>
      </c>
      <c r="K385" s="5"/>
      <c r="L385" s="6">
        <v>45169</v>
      </c>
      <c r="M385" s="5"/>
      <c r="N385" s="5" t="s">
        <v>282</v>
      </c>
      <c r="O385" s="5"/>
      <c r="P385" s="5" t="s">
        <v>342</v>
      </c>
      <c r="Q385" s="5"/>
      <c r="R385" s="5" t="s">
        <v>381</v>
      </c>
      <c r="S385" s="5"/>
      <c r="T385" s="5" t="s">
        <v>387</v>
      </c>
      <c r="U385" s="5"/>
      <c r="V385" s="22"/>
      <c r="W385" s="5"/>
      <c r="X385" s="5" t="s">
        <v>23</v>
      </c>
      <c r="Y385" s="5"/>
      <c r="Z385" s="7">
        <v>44</v>
      </c>
      <c r="AA385" s="5"/>
      <c r="AB385" s="7">
        <f>ROUND(AB384+Z385,5)</f>
        <v>-1062</v>
      </c>
    </row>
    <row r="386" spans="1:28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 t="s">
        <v>261</v>
      </c>
      <c r="K386" s="5"/>
      <c r="L386" s="6">
        <v>45169</v>
      </c>
      <c r="M386" s="5"/>
      <c r="N386" s="5" t="s">
        <v>283</v>
      </c>
      <c r="O386" s="5"/>
      <c r="P386" s="5" t="s">
        <v>343</v>
      </c>
      <c r="Q386" s="5"/>
      <c r="R386" s="5" t="s">
        <v>381</v>
      </c>
      <c r="S386" s="5"/>
      <c r="T386" s="5" t="s">
        <v>387</v>
      </c>
      <c r="U386" s="5"/>
      <c r="V386" s="22"/>
      <c r="W386" s="5"/>
      <c r="X386" s="5" t="s">
        <v>23</v>
      </c>
      <c r="Y386" s="5"/>
      <c r="Z386" s="7">
        <v>48</v>
      </c>
      <c r="AA386" s="5"/>
      <c r="AB386" s="7">
        <f>ROUND(AB385+Z386,5)</f>
        <v>-1014</v>
      </c>
    </row>
    <row r="387" spans="1:28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 t="s">
        <v>261</v>
      </c>
      <c r="K387" s="5"/>
      <c r="L387" s="6">
        <v>45169</v>
      </c>
      <c r="M387" s="5"/>
      <c r="N387" s="5" t="s">
        <v>284</v>
      </c>
      <c r="O387" s="5"/>
      <c r="P387" s="5" t="s">
        <v>344</v>
      </c>
      <c r="Q387" s="5"/>
      <c r="R387" s="5" t="s">
        <v>381</v>
      </c>
      <c r="S387" s="5"/>
      <c r="T387" s="5" t="s">
        <v>387</v>
      </c>
      <c r="U387" s="5"/>
      <c r="V387" s="22"/>
      <c r="W387" s="5"/>
      <c r="X387" s="5" t="s">
        <v>23</v>
      </c>
      <c r="Y387" s="5"/>
      <c r="Z387" s="7">
        <v>0</v>
      </c>
      <c r="AA387" s="5"/>
      <c r="AB387" s="7">
        <f>ROUND(AB386+Z387,5)</f>
        <v>-1014</v>
      </c>
    </row>
    <row r="388" spans="1:28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 t="s">
        <v>261</v>
      </c>
      <c r="K388" s="5"/>
      <c r="L388" s="6">
        <v>45169</v>
      </c>
      <c r="M388" s="5"/>
      <c r="N388" s="5" t="s">
        <v>286</v>
      </c>
      <c r="O388" s="5"/>
      <c r="P388" s="5" t="s">
        <v>346</v>
      </c>
      <c r="Q388" s="5"/>
      <c r="R388" s="5" t="s">
        <v>381</v>
      </c>
      <c r="S388" s="5"/>
      <c r="T388" s="5" t="s">
        <v>387</v>
      </c>
      <c r="U388" s="5"/>
      <c r="V388" s="22"/>
      <c r="W388" s="5"/>
      <c r="X388" s="5" t="s">
        <v>23</v>
      </c>
      <c r="Y388" s="5"/>
      <c r="Z388" s="7">
        <v>27</v>
      </c>
      <c r="AA388" s="5"/>
      <c r="AB388" s="7">
        <f>ROUND(AB387+Z388,5)</f>
        <v>-987</v>
      </c>
    </row>
    <row r="389" spans="1:28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 t="s">
        <v>261</v>
      </c>
      <c r="K389" s="5"/>
      <c r="L389" s="6">
        <v>45169</v>
      </c>
      <c r="M389" s="5"/>
      <c r="N389" s="5" t="s">
        <v>289</v>
      </c>
      <c r="O389" s="5"/>
      <c r="P389" s="5" t="s">
        <v>349</v>
      </c>
      <c r="Q389" s="5"/>
      <c r="R389" s="5" t="s">
        <v>381</v>
      </c>
      <c r="S389" s="5"/>
      <c r="T389" s="5" t="s">
        <v>387</v>
      </c>
      <c r="U389" s="5"/>
      <c r="V389" s="22"/>
      <c r="W389" s="5"/>
      <c r="X389" s="5" t="s">
        <v>23</v>
      </c>
      <c r="Y389" s="5"/>
      <c r="Z389" s="7">
        <v>130</v>
      </c>
      <c r="AA389" s="5"/>
      <c r="AB389" s="7">
        <f>ROUND(AB388+Z389,5)</f>
        <v>-857</v>
      </c>
    </row>
    <row r="390" spans="1:28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 t="s">
        <v>261</v>
      </c>
      <c r="K390" s="5"/>
      <c r="L390" s="6">
        <v>45169</v>
      </c>
      <c r="M390" s="5"/>
      <c r="N390" s="5" t="s">
        <v>285</v>
      </c>
      <c r="O390" s="5"/>
      <c r="P390" s="5" t="s">
        <v>345</v>
      </c>
      <c r="Q390" s="5"/>
      <c r="R390" s="5" t="s">
        <v>381</v>
      </c>
      <c r="S390" s="5"/>
      <c r="T390" s="5" t="s">
        <v>387</v>
      </c>
      <c r="U390" s="5"/>
      <c r="V390" s="22"/>
      <c r="W390" s="5"/>
      <c r="X390" s="5" t="s">
        <v>23</v>
      </c>
      <c r="Y390" s="5"/>
      <c r="Z390" s="7">
        <v>251</v>
      </c>
      <c r="AA390" s="5"/>
      <c r="AB390" s="7">
        <f>ROUND(AB389+Z390,5)</f>
        <v>-606</v>
      </c>
    </row>
    <row r="391" spans="1:28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 t="s">
        <v>261</v>
      </c>
      <c r="K391" s="5"/>
      <c r="L391" s="6">
        <v>45169</v>
      </c>
      <c r="M391" s="5"/>
      <c r="N391" s="5" t="s">
        <v>287</v>
      </c>
      <c r="O391" s="5"/>
      <c r="P391" s="5" t="s">
        <v>347</v>
      </c>
      <c r="Q391" s="5"/>
      <c r="R391" s="5" t="s">
        <v>381</v>
      </c>
      <c r="S391" s="5"/>
      <c r="T391" s="5" t="s">
        <v>387</v>
      </c>
      <c r="U391" s="5"/>
      <c r="V391" s="22"/>
      <c r="W391" s="5"/>
      <c r="X391" s="5" t="s">
        <v>23</v>
      </c>
      <c r="Y391" s="5"/>
      <c r="Z391" s="7">
        <v>211</v>
      </c>
      <c r="AA391" s="5"/>
      <c r="AB391" s="7">
        <f>ROUND(AB390+Z391,5)</f>
        <v>-395</v>
      </c>
    </row>
    <row r="392" spans="1:28" ht="15" thickBot="1" x14ac:dyDescent="0.4">
      <c r="A392" s="5"/>
      <c r="B392" s="5"/>
      <c r="C392" s="5"/>
      <c r="D392" s="5"/>
      <c r="E392" s="5"/>
      <c r="F392" s="5"/>
      <c r="G392" s="5"/>
      <c r="H392" s="5"/>
      <c r="I392" s="5"/>
      <c r="J392" s="5" t="s">
        <v>261</v>
      </c>
      <c r="K392" s="5"/>
      <c r="L392" s="6">
        <v>45169</v>
      </c>
      <c r="M392" s="5"/>
      <c r="N392" s="5" t="s">
        <v>288</v>
      </c>
      <c r="O392" s="5"/>
      <c r="P392" s="5" t="s">
        <v>348</v>
      </c>
      <c r="Q392" s="5"/>
      <c r="R392" s="5" t="s">
        <v>381</v>
      </c>
      <c r="S392" s="5"/>
      <c r="T392" s="5" t="s">
        <v>387</v>
      </c>
      <c r="U392" s="5"/>
      <c r="V392" s="22"/>
      <c r="W392" s="5"/>
      <c r="X392" s="5" t="s">
        <v>23</v>
      </c>
      <c r="Y392" s="5"/>
      <c r="Z392" s="8">
        <v>395</v>
      </c>
      <c r="AA392" s="5"/>
      <c r="AB392" s="8">
        <f>ROUND(AB391+Z392,5)</f>
        <v>0</v>
      </c>
    </row>
    <row r="393" spans="1:28" x14ac:dyDescent="0.35">
      <c r="A393" s="9"/>
      <c r="B393" s="9"/>
      <c r="C393" s="9"/>
      <c r="D393" s="9"/>
      <c r="E393" s="9"/>
      <c r="F393" s="9" t="s">
        <v>187</v>
      </c>
      <c r="G393" s="9"/>
      <c r="H393" s="9"/>
      <c r="I393" s="9"/>
      <c r="J393" s="9"/>
      <c r="K393" s="9"/>
      <c r="L393" s="10"/>
      <c r="M393" s="9"/>
      <c r="N393" s="9"/>
      <c r="O393" s="9"/>
      <c r="P393" s="9"/>
      <c r="Q393" s="9"/>
      <c r="R393" s="9"/>
      <c r="S393" s="9"/>
      <c r="T393" s="9"/>
      <c r="U393" s="9"/>
      <c r="V393" s="23"/>
      <c r="W393" s="9"/>
      <c r="X393" s="9"/>
      <c r="Y393" s="9"/>
      <c r="Z393" s="11">
        <f>ROUND(SUM(Z382:Z392),5)</f>
        <v>0</v>
      </c>
      <c r="AA393" s="9"/>
      <c r="AB393" s="11">
        <f>AB392</f>
        <v>0</v>
      </c>
    </row>
    <row r="394" spans="1:28" x14ac:dyDescent="0.35">
      <c r="A394" s="2"/>
      <c r="B394" s="2"/>
      <c r="C394" s="2"/>
      <c r="D394" s="2"/>
      <c r="E394" s="2"/>
      <c r="F394" s="2" t="s">
        <v>188</v>
      </c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1"/>
      <c r="W394" s="2"/>
      <c r="X394" s="2"/>
      <c r="Y394" s="2"/>
      <c r="Z394" s="3"/>
      <c r="AA394" s="2"/>
      <c r="AB394" s="3">
        <v>75.39</v>
      </c>
    </row>
    <row r="395" spans="1:28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 t="s">
        <v>261</v>
      </c>
      <c r="K395" s="5"/>
      <c r="L395" s="6">
        <v>45169</v>
      </c>
      <c r="M395" s="5"/>
      <c r="N395" s="5" t="s">
        <v>281</v>
      </c>
      <c r="O395" s="5"/>
      <c r="P395" s="5" t="s">
        <v>341</v>
      </c>
      <c r="Q395" s="5"/>
      <c r="R395" s="5" t="s">
        <v>381</v>
      </c>
      <c r="S395" s="5"/>
      <c r="T395" s="5" t="s">
        <v>387</v>
      </c>
      <c r="U395" s="5"/>
      <c r="V395" s="22"/>
      <c r="W395" s="5"/>
      <c r="X395" s="5" t="s">
        <v>23</v>
      </c>
      <c r="Y395" s="5"/>
      <c r="Z395" s="7">
        <v>5.49</v>
      </c>
      <c r="AA395" s="5"/>
      <c r="AB395" s="7">
        <f>ROUND(AB394+Z395,5)</f>
        <v>80.88</v>
      </c>
    </row>
    <row r="396" spans="1:28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 t="s">
        <v>261</v>
      </c>
      <c r="K396" s="5"/>
      <c r="L396" s="6">
        <v>45169</v>
      </c>
      <c r="M396" s="5"/>
      <c r="N396" s="5" t="s">
        <v>282</v>
      </c>
      <c r="O396" s="5"/>
      <c r="P396" s="5" t="s">
        <v>342</v>
      </c>
      <c r="Q396" s="5"/>
      <c r="R396" s="5" t="s">
        <v>381</v>
      </c>
      <c r="S396" s="5"/>
      <c r="T396" s="5" t="s">
        <v>387</v>
      </c>
      <c r="U396" s="5"/>
      <c r="V396" s="22"/>
      <c r="W396" s="5"/>
      <c r="X396" s="5" t="s">
        <v>23</v>
      </c>
      <c r="Y396" s="5"/>
      <c r="Z396" s="7">
        <v>2.74</v>
      </c>
      <c r="AA396" s="5"/>
      <c r="AB396" s="7">
        <f>ROUND(AB395+Z396,5)</f>
        <v>83.62</v>
      </c>
    </row>
    <row r="397" spans="1:28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 t="s">
        <v>261</v>
      </c>
      <c r="K397" s="5"/>
      <c r="L397" s="6">
        <v>45169</v>
      </c>
      <c r="M397" s="5"/>
      <c r="N397" s="5" t="s">
        <v>283</v>
      </c>
      <c r="O397" s="5"/>
      <c r="P397" s="5" t="s">
        <v>343</v>
      </c>
      <c r="Q397" s="5"/>
      <c r="R397" s="5" t="s">
        <v>381</v>
      </c>
      <c r="S397" s="5"/>
      <c r="T397" s="5" t="s">
        <v>387</v>
      </c>
      <c r="U397" s="5"/>
      <c r="V397" s="22"/>
      <c r="W397" s="5"/>
      <c r="X397" s="5" t="s">
        <v>23</v>
      </c>
      <c r="Y397" s="5"/>
      <c r="Z397" s="7">
        <v>2.94</v>
      </c>
      <c r="AA397" s="5"/>
      <c r="AB397" s="7">
        <f>ROUND(AB396+Z397,5)</f>
        <v>86.56</v>
      </c>
    </row>
    <row r="398" spans="1:28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 t="s">
        <v>261</v>
      </c>
      <c r="K398" s="5"/>
      <c r="L398" s="6">
        <v>45169</v>
      </c>
      <c r="M398" s="5"/>
      <c r="N398" s="5" t="s">
        <v>284</v>
      </c>
      <c r="O398" s="5"/>
      <c r="P398" s="5" t="s">
        <v>344</v>
      </c>
      <c r="Q398" s="5"/>
      <c r="R398" s="5" t="s">
        <v>381</v>
      </c>
      <c r="S398" s="5"/>
      <c r="T398" s="5" t="s">
        <v>387</v>
      </c>
      <c r="U398" s="5"/>
      <c r="V398" s="22"/>
      <c r="W398" s="5"/>
      <c r="X398" s="5" t="s">
        <v>23</v>
      </c>
      <c r="Y398" s="5"/>
      <c r="Z398" s="7">
        <v>1.1599999999999999</v>
      </c>
      <c r="AA398" s="5"/>
      <c r="AB398" s="7">
        <f>ROUND(AB397+Z398,5)</f>
        <v>87.72</v>
      </c>
    </row>
    <row r="399" spans="1:28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 t="s">
        <v>261</v>
      </c>
      <c r="K399" s="5"/>
      <c r="L399" s="6">
        <v>45169</v>
      </c>
      <c r="M399" s="5"/>
      <c r="N399" s="5" t="s">
        <v>286</v>
      </c>
      <c r="O399" s="5"/>
      <c r="P399" s="5" t="s">
        <v>346</v>
      </c>
      <c r="Q399" s="5"/>
      <c r="R399" s="5" t="s">
        <v>381</v>
      </c>
      <c r="S399" s="5"/>
      <c r="T399" s="5" t="s">
        <v>387</v>
      </c>
      <c r="U399" s="5"/>
      <c r="V399" s="22"/>
      <c r="W399" s="5"/>
      <c r="X399" s="5" t="s">
        <v>23</v>
      </c>
      <c r="Y399" s="5"/>
      <c r="Z399" s="7">
        <v>2.74</v>
      </c>
      <c r="AA399" s="5"/>
      <c r="AB399" s="7">
        <f>ROUND(AB398+Z399,5)</f>
        <v>90.46</v>
      </c>
    </row>
    <row r="400" spans="1:28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 t="s">
        <v>261</v>
      </c>
      <c r="K400" s="5"/>
      <c r="L400" s="6">
        <v>45169</v>
      </c>
      <c r="M400" s="5"/>
      <c r="N400" s="5" t="s">
        <v>289</v>
      </c>
      <c r="O400" s="5"/>
      <c r="P400" s="5" t="s">
        <v>349</v>
      </c>
      <c r="Q400" s="5"/>
      <c r="R400" s="5" t="s">
        <v>381</v>
      </c>
      <c r="S400" s="5"/>
      <c r="T400" s="5" t="s">
        <v>387</v>
      </c>
      <c r="U400" s="5"/>
      <c r="V400" s="22"/>
      <c r="W400" s="5"/>
      <c r="X400" s="5" t="s">
        <v>23</v>
      </c>
      <c r="Y400" s="5"/>
      <c r="Z400" s="7">
        <v>7.56</v>
      </c>
      <c r="AA400" s="5"/>
      <c r="AB400" s="7">
        <f>ROUND(AB399+Z400,5)</f>
        <v>98.02</v>
      </c>
    </row>
    <row r="401" spans="1:28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 t="s">
        <v>261</v>
      </c>
      <c r="K401" s="5"/>
      <c r="L401" s="6">
        <v>45169</v>
      </c>
      <c r="M401" s="5"/>
      <c r="N401" s="5" t="s">
        <v>285</v>
      </c>
      <c r="O401" s="5"/>
      <c r="P401" s="5" t="s">
        <v>345</v>
      </c>
      <c r="Q401" s="5"/>
      <c r="R401" s="5" t="s">
        <v>381</v>
      </c>
      <c r="S401" s="5"/>
      <c r="T401" s="5" t="s">
        <v>387</v>
      </c>
      <c r="U401" s="5"/>
      <c r="V401" s="22"/>
      <c r="W401" s="5"/>
      <c r="X401" s="5" t="s">
        <v>23</v>
      </c>
      <c r="Y401" s="5"/>
      <c r="Z401" s="7">
        <v>13.79</v>
      </c>
      <c r="AA401" s="5"/>
      <c r="AB401" s="7">
        <f>ROUND(AB400+Z401,5)</f>
        <v>111.81</v>
      </c>
    </row>
    <row r="402" spans="1:28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 t="s">
        <v>261</v>
      </c>
      <c r="K402" s="5"/>
      <c r="L402" s="6">
        <v>45169</v>
      </c>
      <c r="M402" s="5"/>
      <c r="N402" s="5" t="s">
        <v>287</v>
      </c>
      <c r="O402" s="5"/>
      <c r="P402" s="5" t="s">
        <v>347</v>
      </c>
      <c r="Q402" s="5"/>
      <c r="R402" s="5" t="s">
        <v>381</v>
      </c>
      <c r="S402" s="5"/>
      <c r="T402" s="5" t="s">
        <v>387</v>
      </c>
      <c r="U402" s="5"/>
      <c r="V402" s="22"/>
      <c r="W402" s="5"/>
      <c r="X402" s="5" t="s">
        <v>23</v>
      </c>
      <c r="Y402" s="5"/>
      <c r="Z402" s="7">
        <v>14.11</v>
      </c>
      <c r="AA402" s="5"/>
      <c r="AB402" s="7">
        <f>ROUND(AB401+Z402,5)</f>
        <v>125.92</v>
      </c>
    </row>
    <row r="403" spans="1:28" ht="15" thickBot="1" x14ac:dyDescent="0.4">
      <c r="A403" s="5"/>
      <c r="B403" s="5"/>
      <c r="C403" s="5"/>
      <c r="D403" s="5"/>
      <c r="E403" s="5"/>
      <c r="F403" s="5"/>
      <c r="G403" s="5"/>
      <c r="H403" s="5"/>
      <c r="I403" s="5"/>
      <c r="J403" s="5" t="s">
        <v>261</v>
      </c>
      <c r="K403" s="5"/>
      <c r="L403" s="6">
        <v>45169</v>
      </c>
      <c r="M403" s="5"/>
      <c r="N403" s="5" t="s">
        <v>288</v>
      </c>
      <c r="O403" s="5"/>
      <c r="P403" s="5" t="s">
        <v>348</v>
      </c>
      <c r="Q403" s="5"/>
      <c r="R403" s="5" t="s">
        <v>381</v>
      </c>
      <c r="S403" s="5"/>
      <c r="T403" s="5" t="s">
        <v>387</v>
      </c>
      <c r="U403" s="5"/>
      <c r="V403" s="22"/>
      <c r="W403" s="5"/>
      <c r="X403" s="5" t="s">
        <v>23</v>
      </c>
      <c r="Y403" s="5"/>
      <c r="Z403" s="8">
        <v>21.1</v>
      </c>
      <c r="AA403" s="5"/>
      <c r="AB403" s="8">
        <f>ROUND(AB402+Z403,5)</f>
        <v>147.02000000000001</v>
      </c>
    </row>
    <row r="404" spans="1:28" x14ac:dyDescent="0.35">
      <c r="A404" s="9"/>
      <c r="B404" s="9"/>
      <c r="C404" s="9"/>
      <c r="D404" s="9"/>
      <c r="E404" s="9"/>
      <c r="F404" s="9" t="s">
        <v>189</v>
      </c>
      <c r="G404" s="9"/>
      <c r="H404" s="9"/>
      <c r="I404" s="9"/>
      <c r="J404" s="9"/>
      <c r="K404" s="9"/>
      <c r="L404" s="10"/>
      <c r="M404" s="9"/>
      <c r="N404" s="9"/>
      <c r="O404" s="9"/>
      <c r="P404" s="9"/>
      <c r="Q404" s="9"/>
      <c r="R404" s="9"/>
      <c r="S404" s="9"/>
      <c r="T404" s="9"/>
      <c r="U404" s="9"/>
      <c r="V404" s="23"/>
      <c r="W404" s="9"/>
      <c r="X404" s="9"/>
      <c r="Y404" s="9"/>
      <c r="Z404" s="11">
        <f>ROUND(SUM(Z394:Z403),5)</f>
        <v>71.63</v>
      </c>
      <c r="AA404" s="9"/>
      <c r="AB404" s="11">
        <f>AB403</f>
        <v>147.02000000000001</v>
      </c>
    </row>
    <row r="405" spans="1:28" x14ac:dyDescent="0.35">
      <c r="A405" s="2"/>
      <c r="B405" s="2"/>
      <c r="C405" s="2"/>
      <c r="D405" s="2"/>
      <c r="E405" s="2"/>
      <c r="F405" s="2" t="s">
        <v>190</v>
      </c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1"/>
      <c r="W405" s="2"/>
      <c r="X405" s="2"/>
      <c r="Y405" s="2"/>
      <c r="Z405" s="3"/>
      <c r="AA405" s="2"/>
      <c r="AB405" s="3">
        <v>0</v>
      </c>
    </row>
    <row r="406" spans="1:28" x14ac:dyDescent="0.35">
      <c r="A406" s="9"/>
      <c r="B406" s="9"/>
      <c r="C406" s="9"/>
      <c r="D406" s="9"/>
      <c r="E406" s="9"/>
      <c r="F406" s="9" t="s">
        <v>191</v>
      </c>
      <c r="G406" s="9"/>
      <c r="H406" s="9"/>
      <c r="I406" s="9"/>
      <c r="J406" s="9"/>
      <c r="K406" s="9"/>
      <c r="L406" s="10"/>
      <c r="M406" s="9"/>
      <c r="N406" s="9"/>
      <c r="O406" s="9"/>
      <c r="P406" s="9"/>
      <c r="Q406" s="9"/>
      <c r="R406" s="9"/>
      <c r="S406" s="9"/>
      <c r="T406" s="9"/>
      <c r="U406" s="9"/>
      <c r="V406" s="23"/>
      <c r="W406" s="9"/>
      <c r="X406" s="9"/>
      <c r="Y406" s="9"/>
      <c r="Z406" s="11"/>
      <c r="AA406" s="9"/>
      <c r="AB406" s="11">
        <f>AB405</f>
        <v>0</v>
      </c>
    </row>
    <row r="407" spans="1:28" x14ac:dyDescent="0.35">
      <c r="A407" s="2"/>
      <c r="B407" s="2"/>
      <c r="C407" s="2"/>
      <c r="D407" s="2"/>
      <c r="E407" s="2"/>
      <c r="F407" s="2" t="s">
        <v>192</v>
      </c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1"/>
      <c r="W407" s="2"/>
      <c r="X407" s="2"/>
      <c r="Y407" s="2"/>
      <c r="Z407" s="3"/>
      <c r="AA407" s="2"/>
      <c r="AB407" s="3">
        <v>0</v>
      </c>
    </row>
    <row r="408" spans="1:28" x14ac:dyDescent="0.35">
      <c r="A408" s="9"/>
      <c r="B408" s="9"/>
      <c r="C408" s="9"/>
      <c r="D408" s="9"/>
      <c r="E408" s="9"/>
      <c r="F408" s="9" t="s">
        <v>193</v>
      </c>
      <c r="G408" s="9"/>
      <c r="H408" s="9"/>
      <c r="I408" s="9"/>
      <c r="J408" s="9"/>
      <c r="K408" s="9"/>
      <c r="L408" s="10"/>
      <c r="M408" s="9"/>
      <c r="N408" s="9"/>
      <c r="O408" s="9"/>
      <c r="P408" s="9"/>
      <c r="Q408" s="9"/>
      <c r="R408" s="9"/>
      <c r="S408" s="9"/>
      <c r="T408" s="9"/>
      <c r="U408" s="9"/>
      <c r="V408" s="23"/>
      <c r="W408" s="9"/>
      <c r="X408" s="9"/>
      <c r="Y408" s="9"/>
      <c r="Z408" s="11"/>
      <c r="AA408" s="9"/>
      <c r="AB408" s="11">
        <f>AB407</f>
        <v>0</v>
      </c>
    </row>
    <row r="409" spans="1:28" x14ac:dyDescent="0.35">
      <c r="A409" s="2"/>
      <c r="B409" s="2"/>
      <c r="C409" s="2"/>
      <c r="D409" s="2"/>
      <c r="E409" s="2"/>
      <c r="F409" s="2" t="s">
        <v>194</v>
      </c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1"/>
      <c r="W409" s="2"/>
      <c r="X409" s="2"/>
      <c r="Y409" s="2"/>
      <c r="Z409" s="3"/>
      <c r="AA409" s="2"/>
      <c r="AB409" s="3">
        <v>-3741.57</v>
      </c>
    </row>
    <row r="410" spans="1:28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 t="s">
        <v>260</v>
      </c>
      <c r="K410" s="5"/>
      <c r="L410" s="6">
        <v>45142</v>
      </c>
      <c r="M410" s="5"/>
      <c r="N410" s="5" t="s">
        <v>267</v>
      </c>
      <c r="O410" s="5"/>
      <c r="P410" s="5" t="s">
        <v>328</v>
      </c>
      <c r="Q410" s="5"/>
      <c r="R410" s="5" t="s">
        <v>375</v>
      </c>
      <c r="S410" s="5"/>
      <c r="T410" s="5"/>
      <c r="U410" s="5"/>
      <c r="V410" s="22"/>
      <c r="W410" s="5"/>
      <c r="X410" s="5" t="s">
        <v>23</v>
      </c>
      <c r="Y410" s="5"/>
      <c r="Z410" s="7">
        <v>-21.21</v>
      </c>
      <c r="AA410" s="5"/>
      <c r="AB410" s="7">
        <f>ROUND(AB409+Z410,5)</f>
        <v>-3762.78</v>
      </c>
    </row>
    <row r="411" spans="1:28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 t="s">
        <v>260</v>
      </c>
      <c r="K411" s="5"/>
      <c r="L411" s="6">
        <v>45165</v>
      </c>
      <c r="M411" s="5"/>
      <c r="N411" s="5"/>
      <c r="O411" s="5"/>
      <c r="P411" s="5" t="s">
        <v>337</v>
      </c>
      <c r="Q411" s="5"/>
      <c r="R411" s="5"/>
      <c r="S411" s="5"/>
      <c r="T411" s="5"/>
      <c r="U411" s="5"/>
      <c r="V411" s="22"/>
      <c r="W411" s="5"/>
      <c r="X411" s="5" t="s">
        <v>23</v>
      </c>
      <c r="Y411" s="5"/>
      <c r="Z411" s="7">
        <v>-776.05</v>
      </c>
      <c r="AA411" s="5"/>
      <c r="AB411" s="7">
        <f>ROUND(AB410+Z411,5)</f>
        <v>-4538.83</v>
      </c>
    </row>
    <row r="412" spans="1:28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 t="s">
        <v>260</v>
      </c>
      <c r="K412" s="5"/>
      <c r="L412" s="6">
        <v>45165</v>
      </c>
      <c r="M412" s="5"/>
      <c r="N412" s="5" t="s">
        <v>278</v>
      </c>
      <c r="O412" s="5"/>
      <c r="P412" s="5" t="s">
        <v>338</v>
      </c>
      <c r="Q412" s="5"/>
      <c r="R412" s="5" t="s">
        <v>378</v>
      </c>
      <c r="S412" s="5"/>
      <c r="T412" s="5"/>
      <c r="U412" s="5"/>
      <c r="V412" s="22"/>
      <c r="W412" s="5"/>
      <c r="X412" s="5" t="s">
        <v>23</v>
      </c>
      <c r="Y412" s="5"/>
      <c r="Z412" s="7">
        <v>0</v>
      </c>
      <c r="AA412" s="5"/>
      <c r="AB412" s="7">
        <f>ROUND(AB411+Z412,5)</f>
        <v>-4538.83</v>
      </c>
    </row>
    <row r="413" spans="1:28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 t="s">
        <v>260</v>
      </c>
      <c r="K413" s="5"/>
      <c r="L413" s="6">
        <v>45167</v>
      </c>
      <c r="M413" s="5"/>
      <c r="N413" s="5"/>
      <c r="O413" s="5"/>
      <c r="P413" s="5" t="s">
        <v>328</v>
      </c>
      <c r="Q413" s="5"/>
      <c r="R413" s="5" t="s">
        <v>375</v>
      </c>
      <c r="S413" s="5"/>
      <c r="T413" s="5"/>
      <c r="U413" s="5"/>
      <c r="V413" s="22"/>
      <c r="W413" s="5"/>
      <c r="X413" s="5" t="s">
        <v>23</v>
      </c>
      <c r="Y413" s="5"/>
      <c r="Z413" s="7">
        <v>0</v>
      </c>
      <c r="AA413" s="5"/>
      <c r="AB413" s="7">
        <f>ROUND(AB412+Z413,5)</f>
        <v>-4538.83</v>
      </c>
    </row>
    <row r="414" spans="1:28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 t="s">
        <v>260</v>
      </c>
      <c r="K414" s="5"/>
      <c r="L414" s="6">
        <v>45167</v>
      </c>
      <c r="M414" s="5"/>
      <c r="N414" s="5" t="s">
        <v>279</v>
      </c>
      <c r="O414" s="5"/>
      <c r="P414" s="5" t="s">
        <v>328</v>
      </c>
      <c r="Q414" s="5"/>
      <c r="R414" s="5" t="s">
        <v>375</v>
      </c>
      <c r="S414" s="5"/>
      <c r="T414" s="5"/>
      <c r="U414" s="5"/>
      <c r="V414" s="22"/>
      <c r="W414" s="5"/>
      <c r="X414" s="5" t="s">
        <v>23</v>
      </c>
      <c r="Y414" s="5"/>
      <c r="Z414" s="7">
        <v>0</v>
      </c>
      <c r="AA414" s="5"/>
      <c r="AB414" s="7">
        <f>ROUND(AB413+Z414,5)</f>
        <v>-4538.83</v>
      </c>
    </row>
    <row r="415" spans="1:28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 t="s">
        <v>260</v>
      </c>
      <c r="K415" s="5"/>
      <c r="L415" s="6">
        <v>45167</v>
      </c>
      <c r="M415" s="5"/>
      <c r="N415" s="5" t="s">
        <v>280</v>
      </c>
      <c r="O415" s="5"/>
      <c r="P415" s="5" t="s">
        <v>328</v>
      </c>
      <c r="Q415" s="5"/>
      <c r="R415" s="5" t="s">
        <v>375</v>
      </c>
      <c r="S415" s="5"/>
      <c r="T415" s="5"/>
      <c r="U415" s="5"/>
      <c r="V415" s="22"/>
      <c r="W415" s="5"/>
      <c r="X415" s="5" t="s">
        <v>23</v>
      </c>
      <c r="Y415" s="5"/>
      <c r="Z415" s="7">
        <v>0</v>
      </c>
      <c r="AA415" s="5"/>
      <c r="AB415" s="7">
        <f>ROUND(AB414+Z415,5)</f>
        <v>-4538.83</v>
      </c>
    </row>
    <row r="416" spans="1:28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 t="s">
        <v>261</v>
      </c>
      <c r="K416" s="5"/>
      <c r="L416" s="6">
        <v>45169</v>
      </c>
      <c r="M416" s="5"/>
      <c r="N416" s="5" t="s">
        <v>281</v>
      </c>
      <c r="O416" s="5"/>
      <c r="P416" s="5" t="s">
        <v>341</v>
      </c>
      <c r="Q416" s="5"/>
      <c r="R416" s="5" t="s">
        <v>381</v>
      </c>
      <c r="S416" s="5"/>
      <c r="T416" s="5" t="s">
        <v>387</v>
      </c>
      <c r="U416" s="5"/>
      <c r="V416" s="22"/>
      <c r="W416" s="5"/>
      <c r="X416" s="5" t="s">
        <v>23</v>
      </c>
      <c r="Y416" s="5"/>
      <c r="Z416" s="7">
        <v>0</v>
      </c>
      <c r="AA416" s="5"/>
      <c r="AB416" s="7">
        <f>ROUND(AB415+Z416,5)</f>
        <v>-4538.83</v>
      </c>
    </row>
    <row r="417" spans="1:28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 t="s">
        <v>261</v>
      </c>
      <c r="K417" s="5"/>
      <c r="L417" s="6">
        <v>45169</v>
      </c>
      <c r="M417" s="5"/>
      <c r="N417" s="5" t="s">
        <v>282</v>
      </c>
      <c r="O417" s="5"/>
      <c r="P417" s="5" t="s">
        <v>342</v>
      </c>
      <c r="Q417" s="5"/>
      <c r="R417" s="5" t="s">
        <v>381</v>
      </c>
      <c r="S417" s="5"/>
      <c r="T417" s="5" t="s">
        <v>387</v>
      </c>
      <c r="U417" s="5"/>
      <c r="V417" s="22"/>
      <c r="W417" s="5"/>
      <c r="X417" s="5" t="s">
        <v>23</v>
      </c>
      <c r="Y417" s="5"/>
      <c r="Z417" s="7">
        <v>0</v>
      </c>
      <c r="AA417" s="5"/>
      <c r="AB417" s="7">
        <f>ROUND(AB416+Z417,5)</f>
        <v>-4538.83</v>
      </c>
    </row>
    <row r="418" spans="1:28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 t="s">
        <v>261</v>
      </c>
      <c r="K418" s="5"/>
      <c r="L418" s="6">
        <v>45169</v>
      </c>
      <c r="M418" s="5"/>
      <c r="N418" s="5" t="s">
        <v>283</v>
      </c>
      <c r="O418" s="5"/>
      <c r="P418" s="5" t="s">
        <v>343</v>
      </c>
      <c r="Q418" s="5"/>
      <c r="R418" s="5" t="s">
        <v>381</v>
      </c>
      <c r="S418" s="5"/>
      <c r="T418" s="5" t="s">
        <v>387</v>
      </c>
      <c r="U418" s="5"/>
      <c r="V418" s="22"/>
      <c r="W418" s="5"/>
      <c r="X418" s="5" t="s">
        <v>23</v>
      </c>
      <c r="Y418" s="5"/>
      <c r="Z418" s="7">
        <v>0</v>
      </c>
      <c r="AA418" s="5"/>
      <c r="AB418" s="7">
        <f>ROUND(AB417+Z418,5)</f>
        <v>-4538.83</v>
      </c>
    </row>
    <row r="419" spans="1:28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 t="s">
        <v>261</v>
      </c>
      <c r="K419" s="5"/>
      <c r="L419" s="6">
        <v>45169</v>
      </c>
      <c r="M419" s="5"/>
      <c r="N419" s="5" t="s">
        <v>284</v>
      </c>
      <c r="O419" s="5"/>
      <c r="P419" s="5" t="s">
        <v>344</v>
      </c>
      <c r="Q419" s="5"/>
      <c r="R419" s="5" t="s">
        <v>381</v>
      </c>
      <c r="S419" s="5"/>
      <c r="T419" s="5" t="s">
        <v>387</v>
      </c>
      <c r="U419" s="5"/>
      <c r="V419" s="22"/>
      <c r="W419" s="5"/>
      <c r="X419" s="5" t="s">
        <v>23</v>
      </c>
      <c r="Y419" s="5"/>
      <c r="Z419" s="7">
        <v>0</v>
      </c>
      <c r="AA419" s="5"/>
      <c r="AB419" s="7">
        <f>ROUND(AB418+Z419,5)</f>
        <v>-4538.83</v>
      </c>
    </row>
    <row r="420" spans="1:28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 t="s">
        <v>261</v>
      </c>
      <c r="K420" s="5"/>
      <c r="L420" s="6">
        <v>45169</v>
      </c>
      <c r="M420" s="5"/>
      <c r="N420" s="5" t="s">
        <v>286</v>
      </c>
      <c r="O420" s="5"/>
      <c r="P420" s="5" t="s">
        <v>346</v>
      </c>
      <c r="Q420" s="5"/>
      <c r="R420" s="5" t="s">
        <v>381</v>
      </c>
      <c r="S420" s="5"/>
      <c r="T420" s="5" t="s">
        <v>387</v>
      </c>
      <c r="U420" s="5"/>
      <c r="V420" s="22"/>
      <c r="W420" s="5"/>
      <c r="X420" s="5" t="s">
        <v>23</v>
      </c>
      <c r="Y420" s="5"/>
      <c r="Z420" s="7">
        <v>0</v>
      </c>
      <c r="AA420" s="5"/>
      <c r="AB420" s="7">
        <f>ROUND(AB419+Z420,5)</f>
        <v>-4538.83</v>
      </c>
    </row>
    <row r="421" spans="1:28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 t="s">
        <v>261</v>
      </c>
      <c r="K421" s="5"/>
      <c r="L421" s="6">
        <v>45169</v>
      </c>
      <c r="M421" s="5"/>
      <c r="N421" s="5" t="s">
        <v>289</v>
      </c>
      <c r="O421" s="5"/>
      <c r="P421" s="5" t="s">
        <v>349</v>
      </c>
      <c r="Q421" s="5"/>
      <c r="R421" s="5" t="s">
        <v>381</v>
      </c>
      <c r="S421" s="5"/>
      <c r="T421" s="5" t="s">
        <v>387</v>
      </c>
      <c r="U421" s="5"/>
      <c r="V421" s="22"/>
      <c r="W421" s="5"/>
      <c r="X421" s="5" t="s">
        <v>23</v>
      </c>
      <c r="Y421" s="5"/>
      <c r="Z421" s="7">
        <v>0</v>
      </c>
      <c r="AA421" s="5"/>
      <c r="AB421" s="7">
        <f>ROUND(AB420+Z421,5)</f>
        <v>-4538.83</v>
      </c>
    </row>
    <row r="422" spans="1:28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 t="s">
        <v>261</v>
      </c>
      <c r="K422" s="5"/>
      <c r="L422" s="6">
        <v>45169</v>
      </c>
      <c r="M422" s="5"/>
      <c r="N422" s="5" t="s">
        <v>285</v>
      </c>
      <c r="O422" s="5"/>
      <c r="P422" s="5" t="s">
        <v>345</v>
      </c>
      <c r="Q422" s="5"/>
      <c r="R422" s="5" t="s">
        <v>381</v>
      </c>
      <c r="S422" s="5"/>
      <c r="T422" s="5" t="s">
        <v>387</v>
      </c>
      <c r="U422" s="5"/>
      <c r="V422" s="22"/>
      <c r="W422" s="5"/>
      <c r="X422" s="5" t="s">
        <v>23</v>
      </c>
      <c r="Y422" s="5"/>
      <c r="Z422" s="7">
        <v>234.43</v>
      </c>
      <c r="AA422" s="5"/>
      <c r="AB422" s="7">
        <f>ROUND(AB421+Z422,5)</f>
        <v>-4304.3999999999996</v>
      </c>
    </row>
    <row r="423" spans="1:28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 t="s">
        <v>261</v>
      </c>
      <c r="K423" s="5"/>
      <c r="L423" s="6">
        <v>45169</v>
      </c>
      <c r="M423" s="5"/>
      <c r="N423" s="5" t="s">
        <v>285</v>
      </c>
      <c r="O423" s="5"/>
      <c r="P423" s="5" t="s">
        <v>345</v>
      </c>
      <c r="Q423" s="5"/>
      <c r="R423" s="5" t="s">
        <v>381</v>
      </c>
      <c r="S423" s="5"/>
      <c r="T423" s="5" t="s">
        <v>387</v>
      </c>
      <c r="U423" s="5"/>
      <c r="V423" s="22"/>
      <c r="W423" s="5"/>
      <c r="X423" s="5" t="s">
        <v>23</v>
      </c>
      <c r="Y423" s="5"/>
      <c r="Z423" s="7">
        <v>7.07</v>
      </c>
      <c r="AA423" s="5"/>
      <c r="AB423" s="7">
        <f>ROUND(AB422+Z423,5)</f>
        <v>-4297.33</v>
      </c>
    </row>
    <row r="424" spans="1:28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 t="s">
        <v>261</v>
      </c>
      <c r="K424" s="5"/>
      <c r="L424" s="6">
        <v>45169</v>
      </c>
      <c r="M424" s="5"/>
      <c r="N424" s="5" t="s">
        <v>285</v>
      </c>
      <c r="O424" s="5"/>
      <c r="P424" s="5" t="s">
        <v>345</v>
      </c>
      <c r="Q424" s="5"/>
      <c r="R424" s="5" t="s">
        <v>381</v>
      </c>
      <c r="S424" s="5"/>
      <c r="T424" s="5" t="s">
        <v>387</v>
      </c>
      <c r="U424" s="5"/>
      <c r="V424" s="22"/>
      <c r="W424" s="5"/>
      <c r="X424" s="5" t="s">
        <v>23</v>
      </c>
      <c r="Y424" s="5"/>
      <c r="Z424" s="7">
        <v>0</v>
      </c>
      <c r="AA424" s="5"/>
      <c r="AB424" s="7">
        <f>ROUND(AB423+Z424,5)</f>
        <v>-4297.33</v>
      </c>
    </row>
    <row r="425" spans="1:28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 t="s">
        <v>261</v>
      </c>
      <c r="K425" s="5"/>
      <c r="L425" s="6">
        <v>45169</v>
      </c>
      <c r="M425" s="5"/>
      <c r="N425" s="5" t="s">
        <v>287</v>
      </c>
      <c r="O425" s="5"/>
      <c r="P425" s="5" t="s">
        <v>347</v>
      </c>
      <c r="Q425" s="5"/>
      <c r="R425" s="5" t="s">
        <v>381</v>
      </c>
      <c r="S425" s="5"/>
      <c r="T425" s="5" t="s">
        <v>387</v>
      </c>
      <c r="U425" s="5"/>
      <c r="V425" s="22"/>
      <c r="W425" s="5"/>
      <c r="X425" s="5" t="s">
        <v>23</v>
      </c>
      <c r="Y425" s="5"/>
      <c r="Z425" s="7">
        <v>239.87</v>
      </c>
      <c r="AA425" s="5"/>
      <c r="AB425" s="7">
        <f>ROUND(AB424+Z425,5)</f>
        <v>-4057.46</v>
      </c>
    </row>
    <row r="426" spans="1:28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 t="s">
        <v>261</v>
      </c>
      <c r="K426" s="5"/>
      <c r="L426" s="6">
        <v>45169</v>
      </c>
      <c r="M426" s="5"/>
      <c r="N426" s="5" t="s">
        <v>287</v>
      </c>
      <c r="O426" s="5"/>
      <c r="P426" s="5" t="s">
        <v>347</v>
      </c>
      <c r="Q426" s="5"/>
      <c r="R426" s="5" t="s">
        <v>381</v>
      </c>
      <c r="S426" s="5"/>
      <c r="T426" s="5" t="s">
        <v>387</v>
      </c>
      <c r="U426" s="5"/>
      <c r="V426" s="22"/>
      <c r="W426" s="5"/>
      <c r="X426" s="5" t="s">
        <v>23</v>
      </c>
      <c r="Y426" s="5"/>
      <c r="Z426" s="7">
        <v>7.07</v>
      </c>
      <c r="AA426" s="5"/>
      <c r="AB426" s="7">
        <f>ROUND(AB425+Z426,5)</f>
        <v>-4050.39</v>
      </c>
    </row>
    <row r="427" spans="1:28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 t="s">
        <v>261</v>
      </c>
      <c r="K427" s="5"/>
      <c r="L427" s="6">
        <v>45169</v>
      </c>
      <c r="M427" s="5"/>
      <c r="N427" s="5" t="s">
        <v>287</v>
      </c>
      <c r="O427" s="5"/>
      <c r="P427" s="5" t="s">
        <v>347</v>
      </c>
      <c r="Q427" s="5"/>
      <c r="R427" s="5" t="s">
        <v>381</v>
      </c>
      <c r="S427" s="5"/>
      <c r="T427" s="5" t="s">
        <v>387</v>
      </c>
      <c r="U427" s="5"/>
      <c r="V427" s="22"/>
      <c r="W427" s="5"/>
      <c r="X427" s="5" t="s">
        <v>23</v>
      </c>
      <c r="Y427" s="5"/>
      <c r="Z427" s="7">
        <v>2237.0700000000002</v>
      </c>
      <c r="AA427" s="5"/>
      <c r="AB427" s="7">
        <f>ROUND(AB426+Z427,5)</f>
        <v>-1813.32</v>
      </c>
    </row>
    <row r="428" spans="1:28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 t="s">
        <v>261</v>
      </c>
      <c r="K428" s="5"/>
      <c r="L428" s="6">
        <v>45169</v>
      </c>
      <c r="M428" s="5"/>
      <c r="N428" s="5" t="s">
        <v>287</v>
      </c>
      <c r="O428" s="5"/>
      <c r="P428" s="5" t="s">
        <v>347</v>
      </c>
      <c r="Q428" s="5"/>
      <c r="R428" s="5" t="s">
        <v>381</v>
      </c>
      <c r="S428" s="5"/>
      <c r="T428" s="5" t="s">
        <v>387</v>
      </c>
      <c r="U428" s="5"/>
      <c r="V428" s="22"/>
      <c r="W428" s="5"/>
      <c r="X428" s="5" t="s">
        <v>23</v>
      </c>
      <c r="Y428" s="5"/>
      <c r="Z428" s="7">
        <v>0</v>
      </c>
      <c r="AA428" s="5"/>
      <c r="AB428" s="7">
        <f>ROUND(AB427+Z428,5)</f>
        <v>-1813.32</v>
      </c>
    </row>
    <row r="429" spans="1:28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 t="s">
        <v>261</v>
      </c>
      <c r="K429" s="5"/>
      <c r="L429" s="6">
        <v>45169</v>
      </c>
      <c r="M429" s="5"/>
      <c r="N429" s="5" t="s">
        <v>288</v>
      </c>
      <c r="O429" s="5"/>
      <c r="P429" s="5" t="s">
        <v>348</v>
      </c>
      <c r="Q429" s="5"/>
      <c r="R429" s="5" t="s">
        <v>381</v>
      </c>
      <c r="S429" s="5"/>
      <c r="T429" s="5" t="s">
        <v>387</v>
      </c>
      <c r="U429" s="5"/>
      <c r="V429" s="22"/>
      <c r="W429" s="5"/>
      <c r="X429" s="5" t="s">
        <v>23</v>
      </c>
      <c r="Y429" s="5"/>
      <c r="Z429" s="7">
        <v>301.75</v>
      </c>
      <c r="AA429" s="5"/>
      <c r="AB429" s="7">
        <f>ROUND(AB428+Z429,5)</f>
        <v>-1511.57</v>
      </c>
    </row>
    <row r="430" spans="1:28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 t="s">
        <v>261</v>
      </c>
      <c r="K430" s="5"/>
      <c r="L430" s="6">
        <v>45169</v>
      </c>
      <c r="M430" s="5"/>
      <c r="N430" s="5" t="s">
        <v>288</v>
      </c>
      <c r="O430" s="5"/>
      <c r="P430" s="5" t="s">
        <v>348</v>
      </c>
      <c r="Q430" s="5"/>
      <c r="R430" s="5" t="s">
        <v>381</v>
      </c>
      <c r="S430" s="5"/>
      <c r="T430" s="5" t="s">
        <v>387</v>
      </c>
      <c r="U430" s="5"/>
      <c r="V430" s="22"/>
      <c r="W430" s="5"/>
      <c r="X430" s="5" t="s">
        <v>23</v>
      </c>
      <c r="Y430" s="5"/>
      <c r="Z430" s="7">
        <v>7.07</v>
      </c>
      <c r="AA430" s="5"/>
      <c r="AB430" s="7">
        <f>ROUND(AB429+Z430,5)</f>
        <v>-1504.5</v>
      </c>
    </row>
    <row r="431" spans="1:28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 t="s">
        <v>261</v>
      </c>
      <c r="K431" s="5"/>
      <c r="L431" s="6">
        <v>45169</v>
      </c>
      <c r="M431" s="5"/>
      <c r="N431" s="5" t="s">
        <v>288</v>
      </c>
      <c r="O431" s="5"/>
      <c r="P431" s="5" t="s">
        <v>348</v>
      </c>
      <c r="Q431" s="5"/>
      <c r="R431" s="5" t="s">
        <v>381</v>
      </c>
      <c r="S431" s="5"/>
      <c r="T431" s="5" t="s">
        <v>387</v>
      </c>
      <c r="U431" s="5"/>
      <c r="V431" s="22"/>
      <c r="W431" s="5"/>
      <c r="X431" s="5" t="s">
        <v>23</v>
      </c>
      <c r="Y431" s="5"/>
      <c r="Z431" s="7">
        <v>773.82</v>
      </c>
      <c r="AA431" s="5"/>
      <c r="AB431" s="7">
        <f>ROUND(AB430+Z431,5)</f>
        <v>-730.68</v>
      </c>
    </row>
    <row r="432" spans="1:28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 t="s">
        <v>261</v>
      </c>
      <c r="K432" s="5"/>
      <c r="L432" s="6">
        <v>45169</v>
      </c>
      <c r="M432" s="5"/>
      <c r="N432" s="5" t="s">
        <v>288</v>
      </c>
      <c r="O432" s="5"/>
      <c r="P432" s="5" t="s">
        <v>348</v>
      </c>
      <c r="Q432" s="5"/>
      <c r="R432" s="5" t="s">
        <v>381</v>
      </c>
      <c r="S432" s="5"/>
      <c r="T432" s="5" t="s">
        <v>387</v>
      </c>
      <c r="U432" s="5"/>
      <c r="V432" s="22"/>
      <c r="W432" s="5"/>
      <c r="X432" s="5" t="s">
        <v>23</v>
      </c>
      <c r="Y432" s="5"/>
      <c r="Z432" s="7">
        <v>0</v>
      </c>
      <c r="AA432" s="5"/>
      <c r="AB432" s="7">
        <f>ROUND(AB431+Z432,5)</f>
        <v>-730.68</v>
      </c>
    </row>
    <row r="433" spans="1:28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 t="s">
        <v>260</v>
      </c>
      <c r="K433" s="5"/>
      <c r="L433" s="6">
        <v>45169</v>
      </c>
      <c r="M433" s="5"/>
      <c r="N433" s="5" t="s">
        <v>267</v>
      </c>
      <c r="O433" s="5"/>
      <c r="P433" s="5" t="s">
        <v>328</v>
      </c>
      <c r="Q433" s="5"/>
      <c r="R433" s="5" t="s">
        <v>375</v>
      </c>
      <c r="S433" s="5"/>
      <c r="T433" s="5"/>
      <c r="U433" s="5"/>
      <c r="V433" s="22"/>
      <c r="W433" s="5"/>
      <c r="X433" s="5" t="s">
        <v>23</v>
      </c>
      <c r="Y433" s="5"/>
      <c r="Z433" s="7">
        <v>-21.21</v>
      </c>
      <c r="AA433" s="5"/>
      <c r="AB433" s="7">
        <f>ROUND(AB432+Z433,5)</f>
        <v>-751.89</v>
      </c>
    </row>
    <row r="434" spans="1:28" ht="15" thickBot="1" x14ac:dyDescent="0.4">
      <c r="A434" s="5"/>
      <c r="B434" s="5"/>
      <c r="C434" s="5"/>
      <c r="D434" s="5"/>
      <c r="E434" s="5"/>
      <c r="F434" s="5"/>
      <c r="G434" s="5"/>
      <c r="H434" s="5"/>
      <c r="I434" s="5"/>
      <c r="J434" s="5" t="s">
        <v>260</v>
      </c>
      <c r="K434" s="5"/>
      <c r="L434" s="6">
        <v>45169</v>
      </c>
      <c r="M434" s="5"/>
      <c r="N434" s="5" t="s">
        <v>267</v>
      </c>
      <c r="O434" s="5"/>
      <c r="P434" s="5" t="s">
        <v>328</v>
      </c>
      <c r="Q434" s="5"/>
      <c r="R434" s="5" t="s">
        <v>375</v>
      </c>
      <c r="S434" s="5"/>
      <c r="T434" s="5"/>
      <c r="U434" s="5"/>
      <c r="V434" s="22"/>
      <c r="W434" s="5"/>
      <c r="X434" s="5" t="s">
        <v>23</v>
      </c>
      <c r="Y434" s="5"/>
      <c r="Z434" s="13">
        <v>-3010.89</v>
      </c>
      <c r="AA434" s="5"/>
      <c r="AB434" s="13">
        <f>ROUND(AB433+Z434,5)</f>
        <v>-3762.78</v>
      </c>
    </row>
    <row r="435" spans="1:28" ht="15" thickBot="1" x14ac:dyDescent="0.4">
      <c r="A435" s="9"/>
      <c r="B435" s="9"/>
      <c r="C435" s="9"/>
      <c r="D435" s="9"/>
      <c r="E435" s="9"/>
      <c r="F435" s="9" t="s">
        <v>195</v>
      </c>
      <c r="G435" s="9"/>
      <c r="H435" s="9"/>
      <c r="I435" s="9"/>
      <c r="J435" s="9"/>
      <c r="K435" s="9"/>
      <c r="L435" s="10"/>
      <c r="M435" s="9"/>
      <c r="N435" s="9"/>
      <c r="O435" s="9"/>
      <c r="P435" s="9"/>
      <c r="Q435" s="9"/>
      <c r="R435" s="9"/>
      <c r="S435" s="9"/>
      <c r="T435" s="9"/>
      <c r="U435" s="9"/>
      <c r="V435" s="23"/>
      <c r="W435" s="9"/>
      <c r="X435" s="9"/>
      <c r="Y435" s="9"/>
      <c r="Z435" s="15">
        <f>ROUND(SUM(Z409:Z434),5)</f>
        <v>-21.21</v>
      </c>
      <c r="AA435" s="9"/>
      <c r="AB435" s="15">
        <f>AB434</f>
        <v>-3762.78</v>
      </c>
    </row>
    <row r="436" spans="1:28" x14ac:dyDescent="0.35">
      <c r="A436" s="9"/>
      <c r="B436" s="9"/>
      <c r="C436" s="9"/>
      <c r="D436" s="9"/>
      <c r="E436" s="9" t="s">
        <v>196</v>
      </c>
      <c r="F436" s="9"/>
      <c r="G436" s="9"/>
      <c r="H436" s="9"/>
      <c r="I436" s="9"/>
      <c r="J436" s="9"/>
      <c r="K436" s="9"/>
      <c r="L436" s="10"/>
      <c r="M436" s="9"/>
      <c r="N436" s="9"/>
      <c r="O436" s="9"/>
      <c r="P436" s="9"/>
      <c r="Q436" s="9"/>
      <c r="R436" s="9"/>
      <c r="S436" s="9"/>
      <c r="T436" s="9"/>
      <c r="U436" s="9"/>
      <c r="V436" s="23"/>
      <c r="W436" s="9"/>
      <c r="X436" s="9"/>
      <c r="Y436" s="9"/>
      <c r="Z436" s="11">
        <f>ROUND(Z314+Z319+Z331+Z351+Z353+Z381+Z393+Z404+Z406+Z408+Z435,5)</f>
        <v>-652.08000000000004</v>
      </c>
      <c r="AA436" s="9"/>
      <c r="AB436" s="11">
        <f>ROUND(AB314+AB319+AB331+AB351+AB353+AB381+AB393+AB404+AB406+AB408+AB435,5)</f>
        <v>-9169.66</v>
      </c>
    </row>
    <row r="437" spans="1:28" x14ac:dyDescent="0.35">
      <c r="A437" s="2"/>
      <c r="B437" s="2"/>
      <c r="C437" s="2"/>
      <c r="D437" s="2"/>
      <c r="E437" s="2" t="s">
        <v>197</v>
      </c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1"/>
      <c r="W437" s="2"/>
      <c r="X437" s="2"/>
      <c r="Y437" s="2"/>
      <c r="Z437" s="3"/>
      <c r="AA437" s="2"/>
      <c r="AB437" s="3">
        <v>-0.13</v>
      </c>
    </row>
    <row r="438" spans="1:28" x14ac:dyDescent="0.35">
      <c r="A438" s="2"/>
      <c r="B438" s="2"/>
      <c r="C438" s="2"/>
      <c r="D438" s="2"/>
      <c r="E438" s="2"/>
      <c r="F438" s="2" t="s">
        <v>198</v>
      </c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1"/>
      <c r="W438" s="2"/>
      <c r="X438" s="2"/>
      <c r="Y438" s="2"/>
      <c r="Z438" s="3"/>
      <c r="AA438" s="2"/>
      <c r="AB438" s="3">
        <v>0</v>
      </c>
    </row>
    <row r="439" spans="1:28" x14ac:dyDescent="0.35">
      <c r="A439" s="9"/>
      <c r="B439" s="9"/>
      <c r="C439" s="9"/>
      <c r="D439" s="9"/>
      <c r="E439" s="9"/>
      <c r="F439" s="9" t="s">
        <v>199</v>
      </c>
      <c r="G439" s="9"/>
      <c r="H439" s="9"/>
      <c r="I439" s="9"/>
      <c r="J439" s="9"/>
      <c r="K439" s="9"/>
      <c r="L439" s="10"/>
      <c r="M439" s="9"/>
      <c r="N439" s="9"/>
      <c r="O439" s="9"/>
      <c r="P439" s="9"/>
      <c r="Q439" s="9"/>
      <c r="R439" s="9"/>
      <c r="S439" s="9"/>
      <c r="T439" s="9"/>
      <c r="U439" s="9"/>
      <c r="V439" s="23"/>
      <c r="W439" s="9"/>
      <c r="X439" s="9"/>
      <c r="Y439" s="9"/>
      <c r="Z439" s="11"/>
      <c r="AA439" s="9"/>
      <c r="AB439" s="11">
        <f>AB438</f>
        <v>0</v>
      </c>
    </row>
    <row r="440" spans="1:28" x14ac:dyDescent="0.35">
      <c r="A440" s="2"/>
      <c r="B440" s="2"/>
      <c r="C440" s="2"/>
      <c r="D440" s="2"/>
      <c r="E440" s="2"/>
      <c r="F440" s="2" t="s">
        <v>200</v>
      </c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1"/>
      <c r="W440" s="2"/>
      <c r="X440" s="2"/>
      <c r="Y440" s="2"/>
      <c r="Z440" s="3"/>
      <c r="AA440" s="2"/>
      <c r="AB440" s="3">
        <v>0</v>
      </c>
    </row>
    <row r="441" spans="1:28" x14ac:dyDescent="0.35">
      <c r="A441" s="9"/>
      <c r="B441" s="9"/>
      <c r="C441" s="9"/>
      <c r="D441" s="9"/>
      <c r="E441" s="9"/>
      <c r="F441" s="9" t="s">
        <v>201</v>
      </c>
      <c r="G441" s="9"/>
      <c r="H441" s="9"/>
      <c r="I441" s="9"/>
      <c r="J441" s="9"/>
      <c r="K441" s="9"/>
      <c r="L441" s="10"/>
      <c r="M441" s="9"/>
      <c r="N441" s="9"/>
      <c r="O441" s="9"/>
      <c r="P441" s="9"/>
      <c r="Q441" s="9"/>
      <c r="R441" s="9"/>
      <c r="S441" s="9"/>
      <c r="T441" s="9"/>
      <c r="U441" s="9"/>
      <c r="V441" s="23"/>
      <c r="W441" s="9"/>
      <c r="X441" s="9"/>
      <c r="Y441" s="9"/>
      <c r="Z441" s="11"/>
      <c r="AA441" s="9"/>
      <c r="AB441" s="11">
        <f>AB440</f>
        <v>0</v>
      </c>
    </row>
    <row r="442" spans="1:28" x14ac:dyDescent="0.35">
      <c r="A442" s="2"/>
      <c r="B442" s="2"/>
      <c r="C442" s="2"/>
      <c r="D442" s="2"/>
      <c r="E442" s="2"/>
      <c r="F442" s="2" t="s">
        <v>202</v>
      </c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1"/>
      <c r="W442" s="2"/>
      <c r="X442" s="2"/>
      <c r="Y442" s="2"/>
      <c r="Z442" s="3"/>
      <c r="AA442" s="2"/>
      <c r="AB442" s="3">
        <v>0</v>
      </c>
    </row>
    <row r="443" spans="1:28" x14ac:dyDescent="0.35">
      <c r="A443" s="9"/>
      <c r="B443" s="9"/>
      <c r="C443" s="9"/>
      <c r="D443" s="9"/>
      <c r="E443" s="9"/>
      <c r="F443" s="9" t="s">
        <v>203</v>
      </c>
      <c r="G443" s="9"/>
      <c r="H443" s="9"/>
      <c r="I443" s="9"/>
      <c r="J443" s="9"/>
      <c r="K443" s="9"/>
      <c r="L443" s="10"/>
      <c r="M443" s="9"/>
      <c r="N443" s="9"/>
      <c r="O443" s="9"/>
      <c r="P443" s="9"/>
      <c r="Q443" s="9"/>
      <c r="R443" s="9"/>
      <c r="S443" s="9"/>
      <c r="T443" s="9"/>
      <c r="U443" s="9"/>
      <c r="V443" s="23"/>
      <c r="W443" s="9"/>
      <c r="X443" s="9"/>
      <c r="Y443" s="9"/>
      <c r="Z443" s="11"/>
      <c r="AA443" s="9"/>
      <c r="AB443" s="11">
        <f>AB442</f>
        <v>0</v>
      </c>
    </row>
    <row r="444" spans="1:28" x14ac:dyDescent="0.35">
      <c r="A444" s="2"/>
      <c r="B444" s="2"/>
      <c r="C444" s="2"/>
      <c r="D444" s="2"/>
      <c r="E444" s="2"/>
      <c r="F444" s="2" t="s">
        <v>204</v>
      </c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1"/>
      <c r="W444" s="2"/>
      <c r="X444" s="2"/>
      <c r="Y444" s="2"/>
      <c r="Z444" s="3"/>
      <c r="AA444" s="2"/>
      <c r="AB444" s="3">
        <v>-0.13</v>
      </c>
    </row>
    <row r="445" spans="1:28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 t="s">
        <v>260</v>
      </c>
      <c r="K445" s="5"/>
      <c r="L445" s="6">
        <v>45165</v>
      </c>
      <c r="M445" s="5"/>
      <c r="N445" s="5"/>
      <c r="O445" s="5"/>
      <c r="P445" s="5" t="s">
        <v>337</v>
      </c>
      <c r="Q445" s="5"/>
      <c r="R445" s="5"/>
      <c r="S445" s="5"/>
      <c r="T445" s="5"/>
      <c r="U445" s="5"/>
      <c r="V445" s="22"/>
      <c r="W445" s="5"/>
      <c r="X445" s="5" t="s">
        <v>23</v>
      </c>
      <c r="Y445" s="5"/>
      <c r="Z445" s="7">
        <v>-3392.6</v>
      </c>
      <c r="AA445" s="5"/>
      <c r="AB445" s="7">
        <f>ROUND(AB444+Z445,5)</f>
        <v>-3392.73</v>
      </c>
    </row>
    <row r="446" spans="1:28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 t="s">
        <v>260</v>
      </c>
      <c r="K446" s="5"/>
      <c r="L446" s="6">
        <v>45165</v>
      </c>
      <c r="M446" s="5"/>
      <c r="N446" s="5"/>
      <c r="O446" s="5"/>
      <c r="P446" s="5" t="s">
        <v>337</v>
      </c>
      <c r="Q446" s="5"/>
      <c r="R446" s="5"/>
      <c r="S446" s="5"/>
      <c r="T446" s="5"/>
      <c r="U446" s="5"/>
      <c r="V446" s="22"/>
      <c r="W446" s="5"/>
      <c r="X446" s="5" t="s">
        <v>23</v>
      </c>
      <c r="Y446" s="5"/>
      <c r="Z446" s="7">
        <v>-2527.41</v>
      </c>
      <c r="AA446" s="5"/>
      <c r="AB446" s="7">
        <f>ROUND(AB445+Z446,5)</f>
        <v>-5920.14</v>
      </c>
    </row>
    <row r="447" spans="1:28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 t="s">
        <v>261</v>
      </c>
      <c r="K447" s="5"/>
      <c r="L447" s="6">
        <v>45169</v>
      </c>
      <c r="M447" s="5"/>
      <c r="N447" s="5" t="s">
        <v>289</v>
      </c>
      <c r="O447" s="5"/>
      <c r="P447" s="5" t="s">
        <v>349</v>
      </c>
      <c r="Q447" s="5"/>
      <c r="R447" s="5" t="s">
        <v>381</v>
      </c>
      <c r="S447" s="5"/>
      <c r="T447" s="5" t="s">
        <v>387</v>
      </c>
      <c r="U447" s="5"/>
      <c r="V447" s="22"/>
      <c r="W447" s="5"/>
      <c r="X447" s="5" t="s">
        <v>23</v>
      </c>
      <c r="Y447" s="5"/>
      <c r="Z447" s="7">
        <v>453.6</v>
      </c>
      <c r="AA447" s="5"/>
      <c r="AB447" s="7">
        <f>ROUND(AB446+Z447,5)</f>
        <v>-5466.54</v>
      </c>
    </row>
    <row r="448" spans="1:28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 t="s">
        <v>261</v>
      </c>
      <c r="K448" s="5"/>
      <c r="L448" s="6">
        <v>45169</v>
      </c>
      <c r="M448" s="5"/>
      <c r="N448" s="5" t="s">
        <v>289</v>
      </c>
      <c r="O448" s="5"/>
      <c r="P448" s="5" t="s">
        <v>349</v>
      </c>
      <c r="Q448" s="5"/>
      <c r="R448" s="5" t="s">
        <v>381</v>
      </c>
      <c r="S448" s="5"/>
      <c r="T448" s="5" t="s">
        <v>387</v>
      </c>
      <c r="U448" s="5"/>
      <c r="V448" s="22"/>
      <c r="W448" s="5"/>
      <c r="X448" s="5" t="s">
        <v>23</v>
      </c>
      <c r="Y448" s="5"/>
      <c r="Z448" s="7">
        <v>359.1</v>
      </c>
      <c r="AA448" s="5"/>
      <c r="AB448" s="7">
        <f>ROUND(AB447+Z448,5)</f>
        <v>-5107.4399999999996</v>
      </c>
    </row>
    <row r="449" spans="1:28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 t="s">
        <v>261</v>
      </c>
      <c r="K449" s="5"/>
      <c r="L449" s="6">
        <v>45169</v>
      </c>
      <c r="M449" s="5"/>
      <c r="N449" s="5" t="s">
        <v>285</v>
      </c>
      <c r="O449" s="5"/>
      <c r="P449" s="5" t="s">
        <v>345</v>
      </c>
      <c r="Q449" s="5"/>
      <c r="R449" s="5" t="s">
        <v>381</v>
      </c>
      <c r="S449" s="5"/>
      <c r="T449" s="5" t="s">
        <v>387</v>
      </c>
      <c r="U449" s="5"/>
      <c r="V449" s="22"/>
      <c r="W449" s="5"/>
      <c r="X449" s="5" t="s">
        <v>23</v>
      </c>
      <c r="Y449" s="5"/>
      <c r="Z449" s="7">
        <v>827.4</v>
      </c>
      <c r="AA449" s="5"/>
      <c r="AB449" s="7">
        <f>ROUND(AB448+Z449,5)</f>
        <v>-4280.04</v>
      </c>
    </row>
    <row r="450" spans="1:28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 t="s">
        <v>261</v>
      </c>
      <c r="K450" s="5"/>
      <c r="L450" s="6">
        <v>45169</v>
      </c>
      <c r="M450" s="5"/>
      <c r="N450" s="5" t="s">
        <v>285</v>
      </c>
      <c r="O450" s="5"/>
      <c r="P450" s="5" t="s">
        <v>345</v>
      </c>
      <c r="Q450" s="5"/>
      <c r="R450" s="5" t="s">
        <v>381</v>
      </c>
      <c r="S450" s="5"/>
      <c r="T450" s="5" t="s">
        <v>387</v>
      </c>
      <c r="U450" s="5"/>
      <c r="V450" s="22"/>
      <c r="W450" s="5"/>
      <c r="X450" s="5" t="s">
        <v>23</v>
      </c>
      <c r="Y450" s="5"/>
      <c r="Z450" s="7">
        <v>655.03</v>
      </c>
      <c r="AA450" s="5"/>
      <c r="AB450" s="7">
        <f>ROUND(AB449+Z450,5)</f>
        <v>-3625.01</v>
      </c>
    </row>
    <row r="451" spans="1:28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 t="s">
        <v>261</v>
      </c>
      <c r="K451" s="5"/>
      <c r="L451" s="6">
        <v>45169</v>
      </c>
      <c r="M451" s="5"/>
      <c r="N451" s="5" t="s">
        <v>287</v>
      </c>
      <c r="O451" s="5"/>
      <c r="P451" s="5" t="s">
        <v>347</v>
      </c>
      <c r="Q451" s="5"/>
      <c r="R451" s="5" t="s">
        <v>381</v>
      </c>
      <c r="S451" s="5"/>
      <c r="T451" s="5" t="s">
        <v>387</v>
      </c>
      <c r="U451" s="5"/>
      <c r="V451" s="22"/>
      <c r="W451" s="5"/>
      <c r="X451" s="5" t="s">
        <v>23</v>
      </c>
      <c r="Y451" s="5"/>
      <c r="Z451" s="7">
        <v>846.6</v>
      </c>
      <c r="AA451" s="5"/>
      <c r="AB451" s="7">
        <f>ROUND(AB450+Z451,5)</f>
        <v>-2778.41</v>
      </c>
    </row>
    <row r="452" spans="1:28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 t="s">
        <v>261</v>
      </c>
      <c r="K452" s="5"/>
      <c r="L452" s="6">
        <v>45169</v>
      </c>
      <c r="M452" s="5"/>
      <c r="N452" s="5" t="s">
        <v>287</v>
      </c>
      <c r="O452" s="5"/>
      <c r="P452" s="5" t="s">
        <v>347</v>
      </c>
      <c r="Q452" s="5"/>
      <c r="R452" s="5" t="s">
        <v>381</v>
      </c>
      <c r="S452" s="5"/>
      <c r="T452" s="5" t="s">
        <v>387</v>
      </c>
      <c r="U452" s="5"/>
      <c r="V452" s="22"/>
      <c r="W452" s="5"/>
      <c r="X452" s="5" t="s">
        <v>23</v>
      </c>
      <c r="Y452" s="5"/>
      <c r="Z452" s="7">
        <v>670.23</v>
      </c>
      <c r="AA452" s="5"/>
      <c r="AB452" s="7">
        <f>ROUND(AB451+Z452,5)</f>
        <v>-2108.1799999999998</v>
      </c>
    </row>
    <row r="453" spans="1:28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 t="s">
        <v>261</v>
      </c>
      <c r="K453" s="5"/>
      <c r="L453" s="6">
        <v>45169</v>
      </c>
      <c r="M453" s="5"/>
      <c r="N453" s="5" t="s">
        <v>288</v>
      </c>
      <c r="O453" s="5"/>
      <c r="P453" s="5" t="s">
        <v>348</v>
      </c>
      <c r="Q453" s="5"/>
      <c r="R453" s="5" t="s">
        <v>381</v>
      </c>
      <c r="S453" s="5"/>
      <c r="T453" s="5" t="s">
        <v>387</v>
      </c>
      <c r="U453" s="5"/>
      <c r="V453" s="22"/>
      <c r="W453" s="5"/>
      <c r="X453" s="5" t="s">
        <v>23</v>
      </c>
      <c r="Y453" s="5"/>
      <c r="Z453" s="7">
        <v>1265</v>
      </c>
      <c r="AA453" s="5"/>
      <c r="AB453" s="7">
        <f>ROUND(AB452+Z453,5)</f>
        <v>-843.18</v>
      </c>
    </row>
    <row r="454" spans="1:28" ht="15" thickBot="1" x14ac:dyDescent="0.4">
      <c r="A454" s="5"/>
      <c r="B454" s="5"/>
      <c r="C454" s="5"/>
      <c r="D454" s="5"/>
      <c r="E454" s="5"/>
      <c r="F454" s="5"/>
      <c r="G454" s="5"/>
      <c r="H454" s="5"/>
      <c r="I454" s="5"/>
      <c r="J454" s="5" t="s">
        <v>261</v>
      </c>
      <c r="K454" s="5"/>
      <c r="L454" s="6">
        <v>45169</v>
      </c>
      <c r="M454" s="5"/>
      <c r="N454" s="5" t="s">
        <v>288</v>
      </c>
      <c r="O454" s="5"/>
      <c r="P454" s="5" t="s">
        <v>348</v>
      </c>
      <c r="Q454" s="5"/>
      <c r="R454" s="5" t="s">
        <v>381</v>
      </c>
      <c r="S454" s="5"/>
      <c r="T454" s="5" t="s">
        <v>387</v>
      </c>
      <c r="U454" s="5"/>
      <c r="V454" s="22"/>
      <c r="W454" s="5"/>
      <c r="X454" s="5" t="s">
        <v>23</v>
      </c>
      <c r="Y454" s="5"/>
      <c r="Z454" s="8">
        <v>843.13</v>
      </c>
      <c r="AA454" s="5"/>
      <c r="AB454" s="8">
        <f>ROUND(AB453+Z454,5)</f>
        <v>-0.05</v>
      </c>
    </row>
    <row r="455" spans="1:28" x14ac:dyDescent="0.35">
      <c r="A455" s="9"/>
      <c r="B455" s="9"/>
      <c r="C455" s="9"/>
      <c r="D455" s="9"/>
      <c r="E455" s="9"/>
      <c r="F455" s="9" t="s">
        <v>205</v>
      </c>
      <c r="G455" s="9"/>
      <c r="H455" s="9"/>
      <c r="I455" s="9"/>
      <c r="J455" s="9"/>
      <c r="K455" s="9"/>
      <c r="L455" s="10"/>
      <c r="M455" s="9"/>
      <c r="N455" s="9"/>
      <c r="O455" s="9"/>
      <c r="P455" s="9"/>
      <c r="Q455" s="9"/>
      <c r="R455" s="9"/>
      <c r="S455" s="9"/>
      <c r="T455" s="9"/>
      <c r="U455" s="9"/>
      <c r="V455" s="23"/>
      <c r="W455" s="9"/>
      <c r="X455" s="9"/>
      <c r="Y455" s="9"/>
      <c r="Z455" s="11">
        <f>ROUND(SUM(Z444:Z454),5)</f>
        <v>0.08</v>
      </c>
      <c r="AA455" s="9"/>
      <c r="AB455" s="11">
        <f>AB454</f>
        <v>-0.05</v>
      </c>
    </row>
    <row r="456" spans="1:28" x14ac:dyDescent="0.35">
      <c r="A456" s="2"/>
      <c r="B456" s="2"/>
      <c r="C456" s="2"/>
      <c r="D456" s="2"/>
      <c r="E456" s="2"/>
      <c r="F456" s="2" t="s">
        <v>206</v>
      </c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1"/>
      <c r="W456" s="2"/>
      <c r="X456" s="2"/>
      <c r="Y456" s="2"/>
      <c r="Z456" s="3"/>
      <c r="AA456" s="2"/>
      <c r="AB456" s="3">
        <v>0</v>
      </c>
    </row>
    <row r="457" spans="1:28" ht="15" thickBot="1" x14ac:dyDescent="0.4">
      <c r="A457" s="9"/>
      <c r="B457" s="9"/>
      <c r="C457" s="9"/>
      <c r="D457" s="9"/>
      <c r="E457" s="9"/>
      <c r="F457" s="9" t="s">
        <v>207</v>
      </c>
      <c r="G457" s="9"/>
      <c r="H457" s="9"/>
      <c r="I457" s="9"/>
      <c r="J457" s="9"/>
      <c r="K457" s="9"/>
      <c r="L457" s="10"/>
      <c r="M457" s="9"/>
      <c r="N457" s="9"/>
      <c r="O457" s="9"/>
      <c r="P457" s="9"/>
      <c r="Q457" s="9"/>
      <c r="R457" s="9"/>
      <c r="S457" s="9"/>
      <c r="T457" s="9"/>
      <c r="U457" s="9"/>
      <c r="V457" s="23"/>
      <c r="W457" s="9"/>
      <c r="X457" s="9"/>
      <c r="Y457" s="9"/>
      <c r="Z457" s="16"/>
      <c r="AA457" s="9"/>
      <c r="AB457" s="16">
        <f>AB456</f>
        <v>0</v>
      </c>
    </row>
    <row r="458" spans="1:28" ht="15" thickBot="1" x14ac:dyDescent="0.4">
      <c r="A458" s="9"/>
      <c r="B458" s="9"/>
      <c r="C458" s="9"/>
      <c r="D458" s="9"/>
      <c r="E458" s="9" t="s">
        <v>208</v>
      </c>
      <c r="F458" s="9"/>
      <c r="G458" s="9"/>
      <c r="H458" s="9"/>
      <c r="I458" s="9"/>
      <c r="J458" s="9"/>
      <c r="K458" s="9"/>
      <c r="L458" s="10"/>
      <c r="M458" s="9"/>
      <c r="N458" s="9"/>
      <c r="O458" s="9"/>
      <c r="P458" s="9"/>
      <c r="Q458" s="9"/>
      <c r="R458" s="9"/>
      <c r="S458" s="9"/>
      <c r="T458" s="9"/>
      <c r="U458" s="9"/>
      <c r="V458" s="23"/>
      <c r="W458" s="9"/>
      <c r="X458" s="9"/>
      <c r="Y458" s="9"/>
      <c r="Z458" s="14">
        <f>ROUND(Z439+Z441+Z443+Z455+Z457,5)</f>
        <v>0.08</v>
      </c>
      <c r="AA458" s="9"/>
      <c r="AB458" s="14">
        <f>ROUND(AB439+AB441+AB443+AB455+AB457,5)</f>
        <v>-0.05</v>
      </c>
    </row>
    <row r="459" spans="1:28" ht="15" thickBot="1" x14ac:dyDescent="0.4">
      <c r="A459" s="9"/>
      <c r="B459" s="9"/>
      <c r="C459" s="9"/>
      <c r="D459" s="9" t="s">
        <v>209</v>
      </c>
      <c r="E459" s="9"/>
      <c r="F459" s="9"/>
      <c r="G459" s="9"/>
      <c r="H459" s="9"/>
      <c r="I459" s="9"/>
      <c r="J459" s="9"/>
      <c r="K459" s="9"/>
      <c r="L459" s="10"/>
      <c r="M459" s="9"/>
      <c r="N459" s="9"/>
      <c r="O459" s="9"/>
      <c r="P459" s="9"/>
      <c r="Q459" s="9"/>
      <c r="R459" s="9"/>
      <c r="S459" s="9"/>
      <c r="T459" s="9"/>
      <c r="U459" s="9"/>
      <c r="V459" s="23"/>
      <c r="W459" s="9"/>
      <c r="X459" s="9"/>
      <c r="Y459" s="9"/>
      <c r="Z459" s="15">
        <f>ROUND(Z269+Z271+Z273+Z275+Z277+Z289+Z291+Z293+Z295+Z307+Z436+Z458,5)</f>
        <v>-652</v>
      </c>
      <c r="AA459" s="9"/>
      <c r="AB459" s="15">
        <f>ROUND(AB269+AB271+AB273+AB275+AB277+AB289+AB291+AB293+AB295+AB307+AB436+AB458,5)</f>
        <v>-9575.4</v>
      </c>
    </row>
    <row r="460" spans="1:28" x14ac:dyDescent="0.35">
      <c r="A460" s="9"/>
      <c r="B460" s="9"/>
      <c r="C460" s="9" t="s">
        <v>210</v>
      </c>
      <c r="D460" s="9"/>
      <c r="E460" s="9"/>
      <c r="F460" s="9"/>
      <c r="G460" s="9"/>
      <c r="H460" s="9"/>
      <c r="I460" s="9"/>
      <c r="J460" s="9"/>
      <c r="K460" s="9"/>
      <c r="L460" s="10"/>
      <c r="M460" s="9"/>
      <c r="N460" s="9"/>
      <c r="O460" s="9"/>
      <c r="P460" s="9"/>
      <c r="Q460" s="9"/>
      <c r="R460" s="9"/>
      <c r="S460" s="9"/>
      <c r="T460" s="9"/>
      <c r="U460" s="9"/>
      <c r="V460" s="23"/>
      <c r="W460" s="9"/>
      <c r="X460" s="9"/>
      <c r="Y460" s="9"/>
      <c r="Z460" s="11">
        <f>ROUND(Z235+Z266+Z459,5)</f>
        <v>-4431.99</v>
      </c>
      <c r="AA460" s="9"/>
      <c r="AB460" s="11">
        <f>ROUND(AB235+AB266+AB459,5)</f>
        <v>4444.4399999999996</v>
      </c>
    </row>
    <row r="461" spans="1:28" x14ac:dyDescent="0.35">
      <c r="A461" s="2"/>
      <c r="B461" s="2"/>
      <c r="C461" s="2" t="s">
        <v>211</v>
      </c>
      <c r="D461" s="2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1"/>
      <c r="W461" s="2"/>
      <c r="X461" s="2"/>
      <c r="Y461" s="2"/>
      <c r="Z461" s="3"/>
      <c r="AA461" s="2"/>
      <c r="AB461" s="3">
        <v>0</v>
      </c>
    </row>
    <row r="462" spans="1:28" x14ac:dyDescent="0.35">
      <c r="A462" s="2"/>
      <c r="B462" s="2"/>
      <c r="C462" s="2"/>
      <c r="D462" s="2" t="s">
        <v>212</v>
      </c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1"/>
      <c r="W462" s="2"/>
      <c r="X462" s="2"/>
      <c r="Y462" s="2"/>
      <c r="Z462" s="3"/>
      <c r="AA462" s="2"/>
      <c r="AB462" s="3">
        <v>0</v>
      </c>
    </row>
    <row r="463" spans="1:28" x14ac:dyDescent="0.35">
      <c r="A463" s="9"/>
      <c r="B463" s="9"/>
      <c r="C463" s="9"/>
      <c r="D463" s="9" t="s">
        <v>213</v>
      </c>
      <c r="E463" s="9"/>
      <c r="F463" s="9"/>
      <c r="G463" s="9"/>
      <c r="H463" s="9"/>
      <c r="I463" s="9"/>
      <c r="J463" s="9"/>
      <c r="K463" s="9"/>
      <c r="L463" s="10"/>
      <c r="M463" s="9"/>
      <c r="N463" s="9"/>
      <c r="O463" s="9"/>
      <c r="P463" s="9"/>
      <c r="Q463" s="9"/>
      <c r="R463" s="9"/>
      <c r="S463" s="9"/>
      <c r="T463" s="9"/>
      <c r="U463" s="9"/>
      <c r="V463" s="23"/>
      <c r="W463" s="9"/>
      <c r="X463" s="9"/>
      <c r="Y463" s="9"/>
      <c r="Z463" s="11"/>
      <c r="AA463" s="9"/>
      <c r="AB463" s="11">
        <f>AB462</f>
        <v>0</v>
      </c>
    </row>
    <row r="464" spans="1:28" x14ac:dyDescent="0.35">
      <c r="A464" s="2"/>
      <c r="B464" s="2"/>
      <c r="C464" s="2"/>
      <c r="D464" s="2" t="s">
        <v>214</v>
      </c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1"/>
      <c r="W464" s="2"/>
      <c r="X464" s="2"/>
      <c r="Y464" s="2"/>
      <c r="Z464" s="3"/>
      <c r="AA464" s="2"/>
      <c r="AB464" s="3">
        <v>0</v>
      </c>
    </row>
    <row r="465" spans="1:28" x14ac:dyDescent="0.35">
      <c r="A465" s="9"/>
      <c r="B465" s="9"/>
      <c r="C465" s="9"/>
      <c r="D465" s="9" t="s">
        <v>215</v>
      </c>
      <c r="E465" s="9"/>
      <c r="F465" s="9"/>
      <c r="G465" s="9"/>
      <c r="H465" s="9"/>
      <c r="I465" s="9"/>
      <c r="J465" s="9"/>
      <c r="K465" s="9"/>
      <c r="L465" s="10"/>
      <c r="M465" s="9"/>
      <c r="N465" s="9"/>
      <c r="O465" s="9"/>
      <c r="P465" s="9"/>
      <c r="Q465" s="9"/>
      <c r="R465" s="9"/>
      <c r="S465" s="9"/>
      <c r="T465" s="9"/>
      <c r="U465" s="9"/>
      <c r="V465" s="23"/>
      <c r="W465" s="9"/>
      <c r="X465" s="9"/>
      <c r="Y465" s="9"/>
      <c r="Z465" s="11"/>
      <c r="AA465" s="9"/>
      <c r="AB465" s="11">
        <f>AB464</f>
        <v>0</v>
      </c>
    </row>
    <row r="466" spans="1:28" x14ac:dyDescent="0.35">
      <c r="A466" s="2"/>
      <c r="B466" s="2"/>
      <c r="C466" s="2"/>
      <c r="D466" s="2" t="s">
        <v>216</v>
      </c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1"/>
      <c r="W466" s="2"/>
      <c r="X466" s="2"/>
      <c r="Y466" s="2"/>
      <c r="Z466" s="3"/>
      <c r="AA466" s="2"/>
      <c r="AB466" s="3">
        <v>0</v>
      </c>
    </row>
    <row r="467" spans="1:28" x14ac:dyDescent="0.35">
      <c r="A467" s="9"/>
      <c r="B467" s="9"/>
      <c r="C467" s="9"/>
      <c r="D467" s="9" t="s">
        <v>217</v>
      </c>
      <c r="E467" s="9"/>
      <c r="F467" s="9"/>
      <c r="G467" s="9"/>
      <c r="H467" s="9"/>
      <c r="I467" s="9"/>
      <c r="J467" s="9"/>
      <c r="K467" s="9"/>
      <c r="L467" s="10"/>
      <c r="M467" s="9"/>
      <c r="N467" s="9"/>
      <c r="O467" s="9"/>
      <c r="P467" s="9"/>
      <c r="Q467" s="9"/>
      <c r="R467" s="9"/>
      <c r="S467" s="9"/>
      <c r="T467" s="9"/>
      <c r="U467" s="9"/>
      <c r="V467" s="23"/>
      <c r="W467" s="9"/>
      <c r="X467" s="9"/>
      <c r="Y467" s="9"/>
      <c r="Z467" s="11"/>
      <c r="AA467" s="9"/>
      <c r="AB467" s="11">
        <f>AB466</f>
        <v>0</v>
      </c>
    </row>
    <row r="468" spans="1:28" x14ac:dyDescent="0.35">
      <c r="A468" s="2"/>
      <c r="B468" s="2"/>
      <c r="C468" s="2"/>
      <c r="D468" s="2" t="s">
        <v>218</v>
      </c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1"/>
      <c r="W468" s="2"/>
      <c r="X468" s="2"/>
      <c r="Y468" s="2"/>
      <c r="Z468" s="3"/>
      <c r="AA468" s="2"/>
      <c r="AB468" s="3">
        <v>0</v>
      </c>
    </row>
    <row r="469" spans="1:28" x14ac:dyDescent="0.35">
      <c r="A469" s="9"/>
      <c r="B469" s="9"/>
      <c r="C469" s="9"/>
      <c r="D469" s="9" t="s">
        <v>219</v>
      </c>
      <c r="E469" s="9"/>
      <c r="F469" s="9"/>
      <c r="G469" s="9"/>
      <c r="H469" s="9"/>
      <c r="I469" s="9"/>
      <c r="J469" s="9"/>
      <c r="K469" s="9"/>
      <c r="L469" s="10"/>
      <c r="M469" s="9"/>
      <c r="N469" s="9"/>
      <c r="O469" s="9"/>
      <c r="P469" s="9"/>
      <c r="Q469" s="9"/>
      <c r="R469" s="9"/>
      <c r="S469" s="9"/>
      <c r="T469" s="9"/>
      <c r="U469" s="9"/>
      <c r="V469" s="23"/>
      <c r="W469" s="9"/>
      <c r="X469" s="9"/>
      <c r="Y469" s="9"/>
      <c r="Z469" s="11"/>
      <c r="AA469" s="9"/>
      <c r="AB469" s="11">
        <f>AB468</f>
        <v>0</v>
      </c>
    </row>
    <row r="470" spans="1:28" x14ac:dyDescent="0.35">
      <c r="A470" s="2"/>
      <c r="B470" s="2"/>
      <c r="C470" s="2"/>
      <c r="D470" s="2" t="s">
        <v>220</v>
      </c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1"/>
      <c r="W470" s="2"/>
      <c r="X470" s="2"/>
      <c r="Y470" s="2"/>
      <c r="Z470" s="3"/>
      <c r="AA470" s="2"/>
      <c r="AB470" s="3">
        <v>0</v>
      </c>
    </row>
    <row r="471" spans="1:28" ht="15" thickBot="1" x14ac:dyDescent="0.4">
      <c r="A471" s="9"/>
      <c r="B471" s="9"/>
      <c r="C471" s="9"/>
      <c r="D471" s="9" t="s">
        <v>221</v>
      </c>
      <c r="E471" s="9"/>
      <c r="F471" s="9"/>
      <c r="G471" s="9"/>
      <c r="H471" s="9"/>
      <c r="I471" s="9"/>
      <c r="J471" s="9"/>
      <c r="K471" s="9"/>
      <c r="L471" s="10"/>
      <c r="M471" s="9"/>
      <c r="N471" s="9"/>
      <c r="O471" s="9"/>
      <c r="P471" s="9"/>
      <c r="Q471" s="9"/>
      <c r="R471" s="9"/>
      <c r="S471" s="9"/>
      <c r="T471" s="9"/>
      <c r="U471" s="9"/>
      <c r="V471" s="23"/>
      <c r="W471" s="9"/>
      <c r="X471" s="9"/>
      <c r="Y471" s="9"/>
      <c r="Z471" s="16"/>
      <c r="AA471" s="9"/>
      <c r="AB471" s="16">
        <f>AB470</f>
        <v>0</v>
      </c>
    </row>
    <row r="472" spans="1:28" ht="15" thickBot="1" x14ac:dyDescent="0.4">
      <c r="A472" s="9"/>
      <c r="B472" s="9"/>
      <c r="C472" s="9" t="s">
        <v>222</v>
      </c>
      <c r="D472" s="9"/>
      <c r="E472" s="9"/>
      <c r="F472" s="9"/>
      <c r="G472" s="9"/>
      <c r="H472" s="9"/>
      <c r="I472" s="9"/>
      <c r="J472" s="9"/>
      <c r="K472" s="9"/>
      <c r="L472" s="10"/>
      <c r="M472" s="9"/>
      <c r="N472" s="9"/>
      <c r="O472" s="9"/>
      <c r="P472" s="9"/>
      <c r="Q472" s="9"/>
      <c r="R472" s="9"/>
      <c r="S472" s="9"/>
      <c r="T472" s="9"/>
      <c r="U472" s="9"/>
      <c r="V472" s="23"/>
      <c r="W472" s="9"/>
      <c r="X472" s="9"/>
      <c r="Y472" s="9"/>
      <c r="Z472" s="15"/>
      <c r="AA472" s="9"/>
      <c r="AB472" s="15">
        <f>ROUND(AB463+AB465+AB467+AB469+AB471,5)</f>
        <v>0</v>
      </c>
    </row>
    <row r="473" spans="1:28" x14ac:dyDescent="0.35">
      <c r="A473" s="9"/>
      <c r="B473" s="9" t="s">
        <v>223</v>
      </c>
      <c r="C473" s="9"/>
      <c r="D473" s="9"/>
      <c r="E473" s="9"/>
      <c r="F473" s="9"/>
      <c r="G473" s="9"/>
      <c r="H473" s="9"/>
      <c r="I473" s="9"/>
      <c r="J473" s="9"/>
      <c r="K473" s="9"/>
      <c r="L473" s="10"/>
      <c r="M473" s="9"/>
      <c r="N473" s="9"/>
      <c r="O473" s="9"/>
      <c r="P473" s="9"/>
      <c r="Q473" s="9"/>
      <c r="R473" s="9"/>
      <c r="S473" s="9"/>
      <c r="T473" s="9"/>
      <c r="U473" s="9"/>
      <c r="V473" s="23"/>
      <c r="W473" s="9"/>
      <c r="X473" s="9"/>
      <c r="Y473" s="9"/>
      <c r="Z473" s="11">
        <f>ROUND(Z460+Z472,5)</f>
        <v>-4431.99</v>
      </c>
      <c r="AA473" s="9"/>
      <c r="AB473" s="11">
        <f>ROUND(AB460+AB472,5)</f>
        <v>4444.4399999999996</v>
      </c>
    </row>
    <row r="474" spans="1:28" x14ac:dyDescent="0.35">
      <c r="A474" s="2"/>
      <c r="B474" s="2" t="s">
        <v>224</v>
      </c>
      <c r="C474" s="2"/>
      <c r="D474" s="2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1"/>
      <c r="W474" s="2"/>
      <c r="X474" s="2"/>
      <c r="Y474" s="2"/>
      <c r="Z474" s="3"/>
      <c r="AA474" s="2"/>
      <c r="AB474" s="3">
        <v>1214287.52</v>
      </c>
    </row>
    <row r="475" spans="1:28" x14ac:dyDescent="0.35">
      <c r="A475" s="2"/>
      <c r="B475" s="2"/>
      <c r="C475" s="2" t="s">
        <v>225</v>
      </c>
      <c r="D475" s="2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1"/>
      <c r="W475" s="2"/>
      <c r="X475" s="2"/>
      <c r="Y475" s="2"/>
      <c r="Z475" s="3"/>
      <c r="AA475" s="2"/>
      <c r="AB475" s="3">
        <v>3399.75</v>
      </c>
    </row>
    <row r="476" spans="1:28" x14ac:dyDescent="0.35">
      <c r="A476" s="9"/>
      <c r="B476" s="9"/>
      <c r="C476" s="9" t="s">
        <v>226</v>
      </c>
      <c r="D476" s="9"/>
      <c r="E476" s="9"/>
      <c r="F476" s="9"/>
      <c r="G476" s="9"/>
      <c r="H476" s="9"/>
      <c r="I476" s="9"/>
      <c r="J476" s="9"/>
      <c r="K476" s="9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23"/>
      <c r="W476" s="9"/>
      <c r="X476" s="9"/>
      <c r="Y476" s="9"/>
      <c r="Z476" s="11"/>
      <c r="AA476" s="9"/>
      <c r="AB476" s="11">
        <f>AB475</f>
        <v>3399.75</v>
      </c>
    </row>
    <row r="477" spans="1:28" x14ac:dyDescent="0.35">
      <c r="A477" s="2"/>
      <c r="B477" s="2"/>
      <c r="C477" s="2" t="s">
        <v>227</v>
      </c>
      <c r="D477" s="2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1"/>
      <c r="W477" s="2"/>
      <c r="X477" s="2"/>
      <c r="Y477" s="2"/>
      <c r="Z477" s="3"/>
      <c r="AA477" s="2"/>
      <c r="AB477" s="3">
        <v>0</v>
      </c>
    </row>
    <row r="478" spans="1:28" x14ac:dyDescent="0.35">
      <c r="A478" s="9"/>
      <c r="B478" s="9"/>
      <c r="C478" s="9" t="s">
        <v>228</v>
      </c>
      <c r="D478" s="9"/>
      <c r="E478" s="9"/>
      <c r="F478" s="9"/>
      <c r="G478" s="9"/>
      <c r="H478" s="9"/>
      <c r="I478" s="9"/>
      <c r="J478" s="9"/>
      <c r="K478" s="9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23"/>
      <c r="W478" s="9"/>
      <c r="X478" s="9"/>
      <c r="Y478" s="9"/>
      <c r="Z478" s="11"/>
      <c r="AA478" s="9"/>
      <c r="AB478" s="11">
        <f>AB477</f>
        <v>0</v>
      </c>
    </row>
    <row r="479" spans="1:28" x14ac:dyDescent="0.35">
      <c r="A479" s="2"/>
      <c r="B479" s="2"/>
      <c r="C479" s="2" t="s">
        <v>229</v>
      </c>
      <c r="D479" s="2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1"/>
      <c r="W479" s="2"/>
      <c r="X479" s="2"/>
      <c r="Y479" s="2"/>
      <c r="Z479" s="3"/>
      <c r="AA479" s="2"/>
      <c r="AB479" s="3">
        <v>0</v>
      </c>
    </row>
    <row r="480" spans="1:28" x14ac:dyDescent="0.35">
      <c r="A480" s="9"/>
      <c r="B480" s="9"/>
      <c r="C480" s="9" t="s">
        <v>230</v>
      </c>
      <c r="D480" s="9"/>
      <c r="E480" s="9"/>
      <c r="F480" s="9"/>
      <c r="G480" s="9"/>
      <c r="H480" s="9"/>
      <c r="I480" s="9"/>
      <c r="J480" s="9"/>
      <c r="K480" s="9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23"/>
      <c r="W480" s="9"/>
      <c r="X480" s="9"/>
      <c r="Y480" s="9"/>
      <c r="Z480" s="11"/>
      <c r="AA480" s="9"/>
      <c r="AB480" s="11">
        <f>AB479</f>
        <v>0</v>
      </c>
    </row>
    <row r="481" spans="1:28" x14ac:dyDescent="0.35">
      <c r="A481" s="2"/>
      <c r="B481" s="2"/>
      <c r="C481" s="2" t="s">
        <v>231</v>
      </c>
      <c r="D481" s="2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1"/>
      <c r="W481" s="2"/>
      <c r="X481" s="2"/>
      <c r="Y481" s="2"/>
      <c r="Z481" s="3"/>
      <c r="AA481" s="2"/>
      <c r="AB481" s="3">
        <v>205542.94</v>
      </c>
    </row>
    <row r="482" spans="1:28" x14ac:dyDescent="0.35">
      <c r="A482" s="2"/>
      <c r="B482" s="2"/>
      <c r="C482" s="2"/>
      <c r="D482" s="2" t="s">
        <v>232</v>
      </c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1"/>
      <c r="W482" s="2"/>
      <c r="X482" s="2"/>
      <c r="Y482" s="2"/>
      <c r="Z482" s="3"/>
      <c r="AA482" s="2"/>
      <c r="AB482" s="3">
        <v>6580.22</v>
      </c>
    </row>
    <row r="483" spans="1:28" x14ac:dyDescent="0.35">
      <c r="A483" s="9"/>
      <c r="B483" s="9"/>
      <c r="C483" s="9"/>
      <c r="D483" s="9" t="s">
        <v>233</v>
      </c>
      <c r="E483" s="9"/>
      <c r="F483" s="9"/>
      <c r="G483" s="9"/>
      <c r="H483" s="9"/>
      <c r="I483" s="9"/>
      <c r="J483" s="9"/>
      <c r="K483" s="9"/>
      <c r="L483" s="10"/>
      <c r="M483" s="9"/>
      <c r="N483" s="9"/>
      <c r="O483" s="9"/>
      <c r="P483" s="9"/>
      <c r="Q483" s="9"/>
      <c r="R483" s="9"/>
      <c r="S483" s="9"/>
      <c r="T483" s="9"/>
      <c r="U483" s="9"/>
      <c r="V483" s="23"/>
      <c r="W483" s="9"/>
      <c r="X483" s="9"/>
      <c r="Y483" s="9"/>
      <c r="Z483" s="11"/>
      <c r="AA483" s="9"/>
      <c r="AB483" s="11">
        <f>AB482</f>
        <v>6580.22</v>
      </c>
    </row>
    <row r="484" spans="1:28" x14ac:dyDescent="0.35">
      <c r="A484" s="2"/>
      <c r="B484" s="2"/>
      <c r="C484" s="2"/>
      <c r="D484" s="2" t="s">
        <v>234</v>
      </c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1"/>
      <c r="W484" s="2"/>
      <c r="X484" s="2"/>
      <c r="Y484" s="2"/>
      <c r="Z484" s="3"/>
      <c r="AA484" s="2"/>
      <c r="AB484" s="3">
        <v>0</v>
      </c>
    </row>
    <row r="485" spans="1:28" x14ac:dyDescent="0.35">
      <c r="A485" s="9"/>
      <c r="B485" s="9"/>
      <c r="C485" s="9"/>
      <c r="D485" s="9" t="s">
        <v>235</v>
      </c>
      <c r="E485" s="9"/>
      <c r="F485" s="9"/>
      <c r="G485" s="9"/>
      <c r="H485" s="9"/>
      <c r="I485" s="9"/>
      <c r="J485" s="9"/>
      <c r="K485" s="9"/>
      <c r="L485" s="10"/>
      <c r="M485" s="9"/>
      <c r="N485" s="9"/>
      <c r="O485" s="9"/>
      <c r="P485" s="9"/>
      <c r="Q485" s="9"/>
      <c r="R485" s="9"/>
      <c r="S485" s="9"/>
      <c r="T485" s="9"/>
      <c r="U485" s="9"/>
      <c r="V485" s="23"/>
      <c r="W485" s="9"/>
      <c r="X485" s="9"/>
      <c r="Y485" s="9"/>
      <c r="Z485" s="11"/>
      <c r="AA485" s="9"/>
      <c r="AB485" s="11">
        <f>AB484</f>
        <v>0</v>
      </c>
    </row>
    <row r="486" spans="1:28" x14ac:dyDescent="0.35">
      <c r="A486" s="2"/>
      <c r="B486" s="2"/>
      <c r="C486" s="2"/>
      <c r="D486" s="2" t="s">
        <v>236</v>
      </c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1"/>
      <c r="W486" s="2"/>
      <c r="X486" s="2"/>
      <c r="Y486" s="2"/>
      <c r="Z486" s="3"/>
      <c r="AA486" s="2"/>
      <c r="AB486" s="3">
        <v>0</v>
      </c>
    </row>
    <row r="487" spans="1:28" x14ac:dyDescent="0.35">
      <c r="A487" s="9"/>
      <c r="B487" s="9"/>
      <c r="C487" s="9"/>
      <c r="D487" s="9" t="s">
        <v>237</v>
      </c>
      <c r="E487" s="9"/>
      <c r="F487" s="9"/>
      <c r="G487" s="9"/>
      <c r="H487" s="9"/>
      <c r="I487" s="9"/>
      <c r="J487" s="9"/>
      <c r="K487" s="9"/>
      <c r="L487" s="10"/>
      <c r="M487" s="9"/>
      <c r="N487" s="9"/>
      <c r="O487" s="9"/>
      <c r="P487" s="9"/>
      <c r="Q487" s="9"/>
      <c r="R487" s="9"/>
      <c r="S487" s="9"/>
      <c r="T487" s="9"/>
      <c r="U487" s="9"/>
      <c r="V487" s="23"/>
      <c r="W487" s="9"/>
      <c r="X487" s="9"/>
      <c r="Y487" s="9"/>
      <c r="Z487" s="11"/>
      <c r="AA487" s="9"/>
      <c r="AB487" s="11">
        <f>AB486</f>
        <v>0</v>
      </c>
    </row>
    <row r="488" spans="1:28" x14ac:dyDescent="0.35">
      <c r="A488" s="2"/>
      <c r="B488" s="2"/>
      <c r="C488" s="2"/>
      <c r="D488" s="2" t="s">
        <v>238</v>
      </c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1"/>
      <c r="W488" s="2"/>
      <c r="X488" s="2"/>
      <c r="Y488" s="2"/>
      <c r="Z488" s="3"/>
      <c r="AA488" s="2"/>
      <c r="AB488" s="3">
        <v>20000</v>
      </c>
    </row>
    <row r="489" spans="1:28" x14ac:dyDescent="0.35">
      <c r="A489" s="9"/>
      <c r="B489" s="9"/>
      <c r="C489" s="9"/>
      <c r="D489" s="9" t="s">
        <v>239</v>
      </c>
      <c r="E489" s="9"/>
      <c r="F489" s="9"/>
      <c r="G489" s="9"/>
      <c r="H489" s="9"/>
      <c r="I489" s="9"/>
      <c r="J489" s="9"/>
      <c r="K489" s="9"/>
      <c r="L489" s="10"/>
      <c r="M489" s="9"/>
      <c r="N489" s="9"/>
      <c r="O489" s="9"/>
      <c r="P489" s="9"/>
      <c r="Q489" s="9"/>
      <c r="R489" s="9"/>
      <c r="S489" s="9"/>
      <c r="T489" s="9"/>
      <c r="U489" s="9"/>
      <c r="V489" s="23"/>
      <c r="W489" s="9"/>
      <c r="X489" s="9"/>
      <c r="Y489" s="9"/>
      <c r="Z489" s="11"/>
      <c r="AA489" s="9"/>
      <c r="AB489" s="11">
        <f>AB488</f>
        <v>20000</v>
      </c>
    </row>
    <row r="490" spans="1:28" x14ac:dyDescent="0.35">
      <c r="A490" s="2"/>
      <c r="B490" s="2"/>
      <c r="C490" s="2"/>
      <c r="D490" s="2" t="s">
        <v>240</v>
      </c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1"/>
      <c r="W490" s="2"/>
      <c r="X490" s="2"/>
      <c r="Y490" s="2"/>
      <c r="Z490" s="3"/>
      <c r="AA490" s="2"/>
      <c r="AB490" s="3">
        <v>0</v>
      </c>
    </row>
    <row r="491" spans="1:28" x14ac:dyDescent="0.35">
      <c r="A491" s="9"/>
      <c r="B491" s="9"/>
      <c r="C491" s="9"/>
      <c r="D491" s="9" t="s">
        <v>241</v>
      </c>
      <c r="E491" s="9"/>
      <c r="F491" s="9"/>
      <c r="G491" s="9"/>
      <c r="H491" s="9"/>
      <c r="I491" s="9"/>
      <c r="J491" s="9"/>
      <c r="K491" s="9"/>
      <c r="L491" s="10"/>
      <c r="M491" s="9"/>
      <c r="N491" s="9"/>
      <c r="O491" s="9"/>
      <c r="P491" s="9"/>
      <c r="Q491" s="9"/>
      <c r="R491" s="9"/>
      <c r="S491" s="9"/>
      <c r="T491" s="9"/>
      <c r="U491" s="9"/>
      <c r="V491" s="23"/>
      <c r="W491" s="9"/>
      <c r="X491" s="9"/>
      <c r="Y491" s="9"/>
      <c r="Z491" s="11"/>
      <c r="AA491" s="9"/>
      <c r="AB491" s="11">
        <f>AB490</f>
        <v>0</v>
      </c>
    </row>
    <row r="492" spans="1:28" x14ac:dyDescent="0.35">
      <c r="A492" s="2"/>
      <c r="B492" s="2"/>
      <c r="C492" s="2"/>
      <c r="D492" s="2" t="s">
        <v>242</v>
      </c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1"/>
      <c r="W492" s="2"/>
      <c r="X492" s="2"/>
      <c r="Y492" s="2"/>
      <c r="Z492" s="3"/>
      <c r="AA492" s="2"/>
      <c r="AB492" s="3">
        <v>0</v>
      </c>
    </row>
    <row r="493" spans="1:28" x14ac:dyDescent="0.35">
      <c r="A493" s="9"/>
      <c r="B493" s="9"/>
      <c r="C493" s="9"/>
      <c r="D493" s="9" t="s">
        <v>243</v>
      </c>
      <c r="E493" s="9"/>
      <c r="F493" s="9"/>
      <c r="G493" s="9"/>
      <c r="H493" s="9"/>
      <c r="I493" s="9"/>
      <c r="J493" s="9"/>
      <c r="K493" s="9"/>
      <c r="L493" s="10"/>
      <c r="M493" s="9"/>
      <c r="N493" s="9"/>
      <c r="O493" s="9"/>
      <c r="P493" s="9"/>
      <c r="Q493" s="9"/>
      <c r="R493" s="9"/>
      <c r="S493" s="9"/>
      <c r="T493" s="9"/>
      <c r="U493" s="9"/>
      <c r="V493" s="23"/>
      <c r="W493" s="9"/>
      <c r="X493" s="9"/>
      <c r="Y493" s="9"/>
      <c r="Z493" s="11"/>
      <c r="AA493" s="9"/>
      <c r="AB493" s="11">
        <f>AB492</f>
        <v>0</v>
      </c>
    </row>
    <row r="494" spans="1:28" x14ac:dyDescent="0.35">
      <c r="A494" s="2"/>
      <c r="B494" s="2"/>
      <c r="C494" s="2"/>
      <c r="D494" s="2" t="s">
        <v>244</v>
      </c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1"/>
      <c r="W494" s="2"/>
      <c r="X494" s="2"/>
      <c r="Y494" s="2"/>
      <c r="Z494" s="3"/>
      <c r="AA494" s="2"/>
      <c r="AB494" s="3">
        <v>0</v>
      </c>
    </row>
    <row r="495" spans="1:28" x14ac:dyDescent="0.35">
      <c r="A495" s="9"/>
      <c r="B495" s="9"/>
      <c r="C495" s="9"/>
      <c r="D495" s="9" t="s">
        <v>245</v>
      </c>
      <c r="E495" s="9"/>
      <c r="F495" s="9"/>
      <c r="G495" s="9"/>
      <c r="H495" s="9"/>
      <c r="I495" s="9"/>
      <c r="J495" s="9"/>
      <c r="K495" s="9"/>
      <c r="L495" s="10"/>
      <c r="M495" s="9"/>
      <c r="N495" s="9"/>
      <c r="O495" s="9"/>
      <c r="P495" s="9"/>
      <c r="Q495" s="9"/>
      <c r="R495" s="9"/>
      <c r="S495" s="9"/>
      <c r="T495" s="9"/>
      <c r="U495" s="9"/>
      <c r="V495" s="23"/>
      <c r="W495" s="9"/>
      <c r="X495" s="9"/>
      <c r="Y495" s="9"/>
      <c r="Z495" s="11"/>
      <c r="AA495" s="9"/>
      <c r="AB495" s="11">
        <f>AB494</f>
        <v>0</v>
      </c>
    </row>
    <row r="496" spans="1:28" x14ac:dyDescent="0.35">
      <c r="A496" s="2"/>
      <c r="B496" s="2"/>
      <c r="C496" s="2"/>
      <c r="D496" s="2" t="s">
        <v>246</v>
      </c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1"/>
      <c r="W496" s="2"/>
      <c r="X496" s="2"/>
      <c r="Y496" s="2"/>
      <c r="Z496" s="3"/>
      <c r="AA496" s="2"/>
      <c r="AB496" s="3">
        <v>0</v>
      </c>
    </row>
    <row r="497" spans="1:28" x14ac:dyDescent="0.35">
      <c r="A497" s="9"/>
      <c r="B497" s="9"/>
      <c r="C497" s="9"/>
      <c r="D497" s="9" t="s">
        <v>247</v>
      </c>
      <c r="E497" s="9"/>
      <c r="F497" s="9"/>
      <c r="G497" s="9"/>
      <c r="H497" s="9"/>
      <c r="I497" s="9"/>
      <c r="J497" s="9"/>
      <c r="K497" s="9"/>
      <c r="L497" s="10"/>
      <c r="M497" s="9"/>
      <c r="N497" s="9"/>
      <c r="O497" s="9"/>
      <c r="P497" s="9"/>
      <c r="Q497" s="9"/>
      <c r="R497" s="9"/>
      <c r="S497" s="9"/>
      <c r="T497" s="9"/>
      <c r="U497" s="9"/>
      <c r="V497" s="23"/>
      <c r="W497" s="9"/>
      <c r="X497" s="9"/>
      <c r="Y497" s="9"/>
      <c r="Z497" s="11"/>
      <c r="AA497" s="9"/>
      <c r="AB497" s="11">
        <f>AB496</f>
        <v>0</v>
      </c>
    </row>
    <row r="498" spans="1:28" x14ac:dyDescent="0.35">
      <c r="A498" s="2"/>
      <c r="B498" s="2"/>
      <c r="C498" s="2"/>
      <c r="D498" s="2" t="s">
        <v>248</v>
      </c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1"/>
      <c r="W498" s="2"/>
      <c r="X498" s="2"/>
      <c r="Y498" s="2"/>
      <c r="Z498" s="3"/>
      <c r="AA498" s="2"/>
      <c r="AB498" s="3">
        <v>106902.33</v>
      </c>
    </row>
    <row r="499" spans="1:28" x14ac:dyDescent="0.35">
      <c r="A499" s="9"/>
      <c r="B499" s="9"/>
      <c r="C499" s="9"/>
      <c r="D499" s="9" t="s">
        <v>249</v>
      </c>
      <c r="E499" s="9"/>
      <c r="F499" s="9"/>
      <c r="G499" s="9"/>
      <c r="H499" s="9"/>
      <c r="I499" s="9"/>
      <c r="J499" s="9"/>
      <c r="K499" s="9"/>
      <c r="L499" s="10"/>
      <c r="M499" s="9"/>
      <c r="N499" s="9"/>
      <c r="O499" s="9"/>
      <c r="P499" s="9"/>
      <c r="Q499" s="9"/>
      <c r="R499" s="9"/>
      <c r="S499" s="9"/>
      <c r="T499" s="9"/>
      <c r="U499" s="9"/>
      <c r="V499" s="23"/>
      <c r="W499" s="9"/>
      <c r="X499" s="9"/>
      <c r="Y499" s="9"/>
      <c r="Z499" s="11"/>
      <c r="AA499" s="9"/>
      <c r="AB499" s="11">
        <f>AB498</f>
        <v>106902.33</v>
      </c>
    </row>
    <row r="500" spans="1:28" x14ac:dyDescent="0.35">
      <c r="A500" s="2"/>
      <c r="B500" s="2"/>
      <c r="C500" s="2"/>
      <c r="D500" s="2" t="s">
        <v>250</v>
      </c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1"/>
      <c r="W500" s="2"/>
      <c r="X500" s="2"/>
      <c r="Y500" s="2"/>
      <c r="Z500" s="3"/>
      <c r="AA500" s="2"/>
      <c r="AB500" s="3">
        <v>37300.39</v>
      </c>
    </row>
    <row r="501" spans="1:28" x14ac:dyDescent="0.35">
      <c r="A501" s="9"/>
      <c r="B501" s="9"/>
      <c r="C501" s="9"/>
      <c r="D501" s="9" t="s">
        <v>251</v>
      </c>
      <c r="E501" s="9"/>
      <c r="F501" s="9"/>
      <c r="G501" s="9"/>
      <c r="H501" s="9"/>
      <c r="I501" s="9"/>
      <c r="J501" s="9"/>
      <c r="K501" s="9"/>
      <c r="L501" s="10"/>
      <c r="M501" s="9"/>
      <c r="N501" s="9"/>
      <c r="O501" s="9"/>
      <c r="P501" s="9"/>
      <c r="Q501" s="9"/>
      <c r="R501" s="9"/>
      <c r="S501" s="9"/>
      <c r="T501" s="9"/>
      <c r="U501" s="9"/>
      <c r="V501" s="23"/>
      <c r="W501" s="9"/>
      <c r="X501" s="9"/>
      <c r="Y501" s="9"/>
      <c r="Z501" s="11"/>
      <c r="AA501" s="9"/>
      <c r="AB501" s="11">
        <f>AB500</f>
        <v>37300.39</v>
      </c>
    </row>
    <row r="502" spans="1:28" x14ac:dyDescent="0.35">
      <c r="A502" s="2"/>
      <c r="B502" s="2"/>
      <c r="C502" s="2"/>
      <c r="D502" s="2" t="s">
        <v>252</v>
      </c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1"/>
      <c r="W502" s="2"/>
      <c r="X502" s="2"/>
      <c r="Y502" s="2"/>
      <c r="Z502" s="3"/>
      <c r="AA502" s="2"/>
      <c r="AB502" s="3">
        <v>5000</v>
      </c>
    </row>
    <row r="503" spans="1:28" x14ac:dyDescent="0.35">
      <c r="A503" s="9"/>
      <c r="B503" s="9"/>
      <c r="C503" s="9"/>
      <c r="D503" s="9" t="s">
        <v>253</v>
      </c>
      <c r="E503" s="9"/>
      <c r="F503" s="9"/>
      <c r="G503" s="9"/>
      <c r="H503" s="9"/>
      <c r="I503" s="9"/>
      <c r="J503" s="9"/>
      <c r="K503" s="9"/>
      <c r="L503" s="10"/>
      <c r="M503" s="9"/>
      <c r="N503" s="9"/>
      <c r="O503" s="9"/>
      <c r="P503" s="9"/>
      <c r="Q503" s="9"/>
      <c r="R503" s="9"/>
      <c r="S503" s="9"/>
      <c r="T503" s="9"/>
      <c r="U503" s="9"/>
      <c r="V503" s="23"/>
      <c r="W503" s="9"/>
      <c r="X503" s="9"/>
      <c r="Y503" s="9"/>
      <c r="Z503" s="11"/>
      <c r="AA503" s="9"/>
      <c r="AB503" s="11">
        <f>AB502</f>
        <v>5000</v>
      </c>
    </row>
    <row r="504" spans="1:28" x14ac:dyDescent="0.35">
      <c r="A504" s="2"/>
      <c r="B504" s="2"/>
      <c r="C504" s="2"/>
      <c r="D504" s="2" t="s">
        <v>254</v>
      </c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1"/>
      <c r="W504" s="2"/>
      <c r="X504" s="2"/>
      <c r="Y504" s="2"/>
      <c r="Z504" s="3"/>
      <c r="AA504" s="2"/>
      <c r="AB504" s="3">
        <v>29760</v>
      </c>
    </row>
    <row r="505" spans="1:28" x14ac:dyDescent="0.35">
      <c r="A505" s="9"/>
      <c r="B505" s="9"/>
      <c r="C505" s="9"/>
      <c r="D505" s="9" t="s">
        <v>255</v>
      </c>
      <c r="E505" s="9"/>
      <c r="F505" s="9"/>
      <c r="G505" s="9"/>
      <c r="H505" s="9"/>
      <c r="I505" s="9"/>
      <c r="J505" s="9"/>
      <c r="K505" s="9"/>
      <c r="L505" s="10"/>
      <c r="M505" s="9"/>
      <c r="N505" s="9"/>
      <c r="O505" s="9"/>
      <c r="P505" s="9"/>
      <c r="Q505" s="9"/>
      <c r="R505" s="9"/>
      <c r="S505" s="9"/>
      <c r="T505" s="9"/>
      <c r="U505" s="9"/>
      <c r="V505" s="23"/>
      <c r="W505" s="9"/>
      <c r="X505" s="9"/>
      <c r="Y505" s="9"/>
      <c r="Z505" s="11"/>
      <c r="AA505" s="9"/>
      <c r="AB505" s="11">
        <f>AB504</f>
        <v>29760</v>
      </c>
    </row>
    <row r="506" spans="1:28" x14ac:dyDescent="0.35">
      <c r="A506" s="2"/>
      <c r="B506" s="2"/>
      <c r="C506" s="2"/>
      <c r="D506" s="2" t="s">
        <v>256</v>
      </c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1"/>
      <c r="W506" s="2"/>
      <c r="X506" s="2"/>
      <c r="Y506" s="2"/>
      <c r="Z506" s="3"/>
      <c r="AA506" s="2"/>
      <c r="AB506" s="3">
        <v>0</v>
      </c>
    </row>
    <row r="507" spans="1:28" x14ac:dyDescent="0.35">
      <c r="A507" s="9"/>
      <c r="B507" s="9"/>
      <c r="C507" s="9"/>
      <c r="D507" s="9" t="s">
        <v>411</v>
      </c>
      <c r="E507" s="9"/>
      <c r="F507" s="9"/>
      <c r="G507" s="9"/>
      <c r="H507" s="9"/>
      <c r="I507" s="9"/>
      <c r="J507" s="9"/>
      <c r="K507" s="9"/>
      <c r="L507" s="10"/>
      <c r="M507" s="9"/>
      <c r="N507" s="9"/>
      <c r="O507" s="9"/>
      <c r="P507" s="9"/>
      <c r="Q507" s="9"/>
      <c r="R507" s="9"/>
      <c r="S507" s="9"/>
      <c r="T507" s="9"/>
      <c r="U507" s="9"/>
      <c r="V507" s="23"/>
      <c r="W507" s="9"/>
      <c r="X507" s="9"/>
      <c r="Y507" s="9"/>
      <c r="Z507" s="11"/>
      <c r="AA507" s="9"/>
      <c r="AB507" s="11">
        <f>AB506</f>
        <v>0</v>
      </c>
    </row>
    <row r="508" spans="1:28" x14ac:dyDescent="0.35">
      <c r="A508" s="2"/>
      <c r="B508" s="2"/>
      <c r="C508" s="2"/>
      <c r="D508" s="2" t="s">
        <v>412</v>
      </c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1"/>
      <c r="W508" s="2"/>
      <c r="X508" s="2"/>
      <c r="Y508" s="2"/>
      <c r="Z508" s="3"/>
      <c r="AA508" s="2"/>
      <c r="AB508" s="3">
        <v>0</v>
      </c>
    </row>
    <row r="509" spans="1:28" x14ac:dyDescent="0.35">
      <c r="A509" s="9"/>
      <c r="B509" s="9"/>
      <c r="C509" s="9"/>
      <c r="D509" s="9" t="s">
        <v>413</v>
      </c>
      <c r="E509" s="9"/>
      <c r="F509" s="9"/>
      <c r="G509" s="9"/>
      <c r="H509" s="9"/>
      <c r="I509" s="9"/>
      <c r="J509" s="9"/>
      <c r="K509" s="9"/>
      <c r="L509" s="10"/>
      <c r="M509" s="9"/>
      <c r="N509" s="9"/>
      <c r="O509" s="9"/>
      <c r="P509" s="9"/>
      <c r="Q509" s="9"/>
      <c r="R509" s="9"/>
      <c r="S509" s="9"/>
      <c r="T509" s="9"/>
      <c r="U509" s="9"/>
      <c r="V509" s="23"/>
      <c r="W509" s="9"/>
      <c r="X509" s="9"/>
      <c r="Y509" s="9"/>
      <c r="Z509" s="11"/>
      <c r="AA509" s="9"/>
      <c r="AB509" s="11">
        <f>AB508</f>
        <v>0</v>
      </c>
    </row>
    <row r="510" spans="1:28" x14ac:dyDescent="0.35">
      <c r="A510" s="2"/>
      <c r="B510" s="2"/>
      <c r="C510" s="2"/>
      <c r="D510" s="2" t="s">
        <v>414</v>
      </c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1"/>
      <c r="W510" s="2"/>
      <c r="X510" s="2"/>
      <c r="Y510" s="2"/>
      <c r="Z510" s="3"/>
      <c r="AA510" s="2"/>
      <c r="AB510" s="3">
        <v>0</v>
      </c>
    </row>
    <row r="511" spans="1:28" ht="15" thickBot="1" x14ac:dyDescent="0.4">
      <c r="A511" s="9"/>
      <c r="B511" s="9"/>
      <c r="C511" s="9"/>
      <c r="D511" s="9" t="s">
        <v>415</v>
      </c>
      <c r="E511" s="9"/>
      <c r="F511" s="9"/>
      <c r="G511" s="9"/>
      <c r="H511" s="9"/>
      <c r="I511" s="9"/>
      <c r="J511" s="9"/>
      <c r="K511" s="9"/>
      <c r="L511" s="10"/>
      <c r="M511" s="9"/>
      <c r="N511" s="9"/>
      <c r="O511" s="9"/>
      <c r="P511" s="9"/>
      <c r="Q511" s="9"/>
      <c r="R511" s="9"/>
      <c r="S511" s="9"/>
      <c r="T511" s="9"/>
      <c r="U511" s="9"/>
      <c r="V511" s="23"/>
      <c r="W511" s="9"/>
      <c r="X511" s="9"/>
      <c r="Y511" s="9"/>
      <c r="Z511" s="12"/>
      <c r="AA511" s="9"/>
      <c r="AB511" s="12">
        <f>AB510</f>
        <v>0</v>
      </c>
    </row>
    <row r="512" spans="1:28" x14ac:dyDescent="0.35">
      <c r="A512" s="9"/>
      <c r="B512" s="9"/>
      <c r="C512" s="9" t="s">
        <v>416</v>
      </c>
      <c r="D512" s="9"/>
      <c r="E512" s="9"/>
      <c r="F512" s="9"/>
      <c r="G512" s="9"/>
      <c r="H512" s="9"/>
      <c r="I512" s="9"/>
      <c r="J512" s="9"/>
      <c r="K512" s="9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23"/>
      <c r="W512" s="9"/>
      <c r="X512" s="9"/>
      <c r="Y512" s="9"/>
      <c r="Z512" s="11"/>
      <c r="AA512" s="9"/>
      <c r="AB512" s="11">
        <f>ROUND(AB483+AB485+AB487+AB489+AB491+AB493+AB495+AB497+AB499+AB501+AB503+AB505+AB507+AB509+AB511,5)</f>
        <v>205542.94</v>
      </c>
    </row>
    <row r="513" spans="1:28" x14ac:dyDescent="0.35">
      <c r="A513" s="2"/>
      <c r="B513" s="2"/>
      <c r="C513" s="2" t="s">
        <v>417</v>
      </c>
      <c r="D513" s="2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1"/>
      <c r="W513" s="2"/>
      <c r="X513" s="2"/>
      <c r="Y513" s="2"/>
      <c r="Z513" s="3"/>
      <c r="AA513" s="2"/>
      <c r="AB513" s="3">
        <v>256512.74</v>
      </c>
    </row>
    <row r="514" spans="1:28" x14ac:dyDescent="0.35">
      <c r="A514" s="9"/>
      <c r="B514" s="9"/>
      <c r="C514" s="9" t="s">
        <v>418</v>
      </c>
      <c r="D514" s="9"/>
      <c r="E514" s="9"/>
      <c r="F514" s="9"/>
      <c r="G514" s="9"/>
      <c r="H514" s="9"/>
      <c r="I514" s="9"/>
      <c r="J514" s="9"/>
      <c r="K514" s="9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23"/>
      <c r="W514" s="9"/>
      <c r="X514" s="9"/>
      <c r="Y514" s="9"/>
      <c r="Z514" s="11"/>
      <c r="AA514" s="9"/>
      <c r="AB514" s="11">
        <v>256512.74</v>
      </c>
    </row>
    <row r="515" spans="1:28" x14ac:dyDescent="0.35">
      <c r="A515" s="2"/>
      <c r="B515" s="2"/>
      <c r="C515" s="2" t="s">
        <v>419</v>
      </c>
      <c r="D515" s="2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1"/>
      <c r="W515" s="2"/>
      <c r="X515" s="2"/>
      <c r="Y515" s="2"/>
      <c r="Z515" s="3"/>
      <c r="AA515" s="2"/>
      <c r="AB515" s="3">
        <v>112491.5</v>
      </c>
    </row>
    <row r="516" spans="1:28" x14ac:dyDescent="0.35">
      <c r="A516" s="9"/>
      <c r="B516" s="9"/>
      <c r="C516" s="9" t="s">
        <v>420</v>
      </c>
      <c r="D516" s="9"/>
      <c r="E516" s="9"/>
      <c r="F516" s="9"/>
      <c r="G516" s="9"/>
      <c r="H516" s="9"/>
      <c r="I516" s="9"/>
      <c r="J516" s="9"/>
      <c r="K516" s="9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23"/>
      <c r="W516" s="9"/>
      <c r="X516" s="9"/>
      <c r="Y516" s="9"/>
      <c r="Z516" s="11"/>
      <c r="AA516" s="9"/>
      <c r="AB516" s="11">
        <f>AB515</f>
        <v>112491.5</v>
      </c>
    </row>
    <row r="517" spans="1:28" x14ac:dyDescent="0.35">
      <c r="A517" s="2"/>
      <c r="B517" s="2"/>
      <c r="C517" s="2" t="s">
        <v>421</v>
      </c>
      <c r="D517" s="2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1"/>
      <c r="W517" s="2"/>
      <c r="X517" s="2"/>
      <c r="Y517" s="2"/>
      <c r="Z517" s="3"/>
      <c r="AA517" s="2"/>
      <c r="AB517" s="3">
        <v>636340.59</v>
      </c>
    </row>
    <row r="518" spans="1:28" ht="15" thickBot="1" x14ac:dyDescent="0.4">
      <c r="A518" s="9"/>
      <c r="B518" s="9"/>
      <c r="C518" s="9" t="s">
        <v>422</v>
      </c>
      <c r="D518" s="9"/>
      <c r="E518" s="9"/>
      <c r="F518" s="9"/>
      <c r="G518" s="9"/>
      <c r="H518" s="9"/>
      <c r="I518" s="9"/>
      <c r="J518" s="9"/>
      <c r="K518" s="9"/>
      <c r="L518" s="10"/>
      <c r="M518" s="9"/>
      <c r="N518" s="9"/>
      <c r="O518" s="9"/>
      <c r="P518" s="9"/>
      <c r="Q518" s="9"/>
      <c r="R518" s="9"/>
      <c r="S518" s="9"/>
      <c r="T518" s="9"/>
      <c r="U518" s="9"/>
      <c r="V518" s="23"/>
      <c r="W518" s="9"/>
      <c r="X518" s="9"/>
      <c r="Y518" s="9"/>
      <c r="Z518" s="16">
        <v>-23671.48</v>
      </c>
      <c r="AA518" s="9"/>
      <c r="AB518" s="16">
        <v>612669.11</v>
      </c>
    </row>
    <row r="519" spans="1:28" ht="15" thickBot="1" x14ac:dyDescent="0.4">
      <c r="A519" s="9"/>
      <c r="B519" s="9" t="s">
        <v>423</v>
      </c>
      <c r="C519" s="9"/>
      <c r="D519" s="9"/>
      <c r="E519" s="9"/>
      <c r="F519" s="9"/>
      <c r="G519" s="9"/>
      <c r="H519" s="9"/>
      <c r="I519" s="9"/>
      <c r="J519" s="9"/>
      <c r="K519" s="9"/>
      <c r="L519" s="10"/>
      <c r="M519" s="9"/>
      <c r="N519" s="9"/>
      <c r="O519" s="9"/>
      <c r="P519" s="9"/>
      <c r="Q519" s="9"/>
      <c r="R519" s="9"/>
      <c r="S519" s="9"/>
      <c r="T519" s="9"/>
      <c r="U519" s="9"/>
      <c r="V519" s="23"/>
      <c r="W519" s="9"/>
      <c r="X519" s="9"/>
      <c r="Y519" s="9"/>
      <c r="Z519" s="14">
        <f>ROUND(Z476+Z478+Z480+Z512+Z514+Z516+Z518,5)</f>
        <v>-23671.48</v>
      </c>
      <c r="AA519" s="9"/>
      <c r="AB519" s="14">
        <f>ROUND(AB476+AB478+AB480+AB512+AB514+AB516+AB518,5)</f>
        <v>1190616.04</v>
      </c>
    </row>
    <row r="520" spans="1:28" s="20" customFormat="1" ht="11" thickBot="1" x14ac:dyDescent="0.3">
      <c r="A520" s="17" t="s">
        <v>424</v>
      </c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8"/>
      <c r="M520" s="17"/>
      <c r="N520" s="17"/>
      <c r="O520" s="17"/>
      <c r="P520" s="17"/>
      <c r="Q520" s="17"/>
      <c r="R520" s="17"/>
      <c r="S520" s="17"/>
      <c r="T520" s="17"/>
      <c r="U520" s="17"/>
      <c r="V520" s="24"/>
      <c r="W520" s="17"/>
      <c r="X520" s="17"/>
      <c r="Y520" s="17"/>
      <c r="Z520" s="19">
        <f>ROUND(Z473+Z519,5)</f>
        <v>-28103.47</v>
      </c>
      <c r="AA520" s="17"/>
      <c r="AB520" s="19">
        <f>ROUND(AB473+AB519,5)</f>
        <v>1195060.48</v>
      </c>
    </row>
    <row r="521" spans="1:28" ht="15" thickTop="1" x14ac:dyDescent="0.35"/>
  </sheetData>
  <pageMargins left="0.7" right="0.7" top="0.75" bottom="0.75" header="0.1" footer="0.3"/>
  <pageSetup orientation="portrait" horizontalDpi="4294967293" verticalDpi="0" r:id="rId1"/>
  <headerFooter>
    <oddHeader>&amp;L&amp;"Arial,Bold"&amp;8 11:43 AM
&amp;"Arial,Bold"&amp;8 09/12/23
&amp;"Arial,Bold"&amp;8 Accrual Basis&amp;C&amp;"Arial,Bold"&amp;12 Nederland Fire Protection District
&amp;"Arial,Bold"&amp;14 Balance Sheet Detail
&amp;"Arial,Bold"&amp;10 As of August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57AE6E-79B2-4FD2-9DE3-C5A0003EEAF3}"/>
</file>

<file path=customXml/itemProps2.xml><?xml version="1.0" encoding="utf-8"?>
<ds:datastoreItem xmlns:ds="http://schemas.openxmlformats.org/officeDocument/2006/customXml" ds:itemID="{4AB78022-D222-4E9C-A194-9680DD88FB91}"/>
</file>

<file path=customXml/itemProps3.xml><?xml version="1.0" encoding="utf-8"?>
<ds:datastoreItem xmlns:ds="http://schemas.openxmlformats.org/officeDocument/2006/customXml" ds:itemID="{2DD78C3B-1C7B-440E-89A9-1B065A0DE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2023-09-12T17:43:01Z</dcterms:created>
  <dcterms:modified xsi:type="dcterms:W3CDTF">2023-09-12T17:43:59Z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