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ain/Dropbox (Personal)/Documents/Nederland Fire/2020_Board_Term/Documents/Agendas/May 19th/"/>
    </mc:Choice>
  </mc:AlternateContent>
  <xr:revisionPtr revIDLastSave="0" documentId="13_ncr:1_{5FEBBE3D-D14F-4946-9DBB-672847F52B0E}" xr6:coauthVersionLast="46" xr6:coauthVersionMax="46" xr10:uidLastSave="{00000000-0000-0000-0000-000000000000}"/>
  <bookViews>
    <workbookView xWindow="0" yWindow="460" windowWidth="28940" windowHeight="22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7" authorId="0" shapeId="0" xr:uid="{FBDFED95-16AE-4F7F-86AD-3C58011E84D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m2:m26)
</t>
        </r>
      </text>
    </comment>
  </commentList>
</comments>
</file>

<file path=xl/sharedStrings.xml><?xml version="1.0" encoding="utf-8"?>
<sst xmlns="http://schemas.openxmlformats.org/spreadsheetml/2006/main" count="128" uniqueCount="95">
  <si>
    <t>Run#</t>
  </si>
  <si>
    <t>Date</t>
  </si>
  <si>
    <t>Dispatched As</t>
  </si>
  <si>
    <t>Outcome</t>
  </si>
  <si>
    <t>Apparatus</t>
  </si>
  <si>
    <t>Law</t>
  </si>
  <si>
    <t>F.S.</t>
  </si>
  <si>
    <t>Duration</t>
  </si>
  <si>
    <t>Man Hours</t>
  </si>
  <si>
    <t>Emergent Return</t>
  </si>
  <si>
    <t>Chopper Go</t>
  </si>
  <si>
    <t>Response Time</t>
  </si>
  <si>
    <t>#of Respnders on Scene</t>
  </si>
  <si>
    <t>#of Respnders on Standby</t>
  </si>
  <si>
    <t>Dispatched Time</t>
  </si>
  <si>
    <t>2021-109</t>
  </si>
  <si>
    <t>Skier Vrs Tree</t>
  </si>
  <si>
    <t>Med-Evac</t>
  </si>
  <si>
    <t>Med Evac</t>
  </si>
  <si>
    <t>5621/ST1</t>
  </si>
  <si>
    <t>MVA</t>
  </si>
  <si>
    <t>Cancelled</t>
  </si>
  <si>
    <t>ST1/5621/5624</t>
  </si>
  <si>
    <t>2021-110</t>
  </si>
  <si>
    <t>2021-111</t>
  </si>
  <si>
    <t>Grass Fire</t>
  </si>
  <si>
    <t>Extinguished</t>
  </si>
  <si>
    <t>ST1/5644</t>
  </si>
  <si>
    <t>2021-112</t>
  </si>
  <si>
    <t>M1</t>
  </si>
  <si>
    <t>ST1</t>
  </si>
  <si>
    <t>2021-113</t>
  </si>
  <si>
    <t>Seizure</t>
  </si>
  <si>
    <t>Refusal</t>
  </si>
  <si>
    <t>POV/5660/5621</t>
  </si>
  <si>
    <t>2021-114</t>
  </si>
  <si>
    <t>Transferred to AMR</t>
  </si>
  <si>
    <t>ST1/POV/5660/5621</t>
  </si>
  <si>
    <t>2021-115</t>
  </si>
  <si>
    <t>Assisted NPD</t>
  </si>
  <si>
    <t>NPD</t>
  </si>
  <si>
    <t>2021-116</t>
  </si>
  <si>
    <t>Odor Ivestigation</t>
  </si>
  <si>
    <t>UTL</t>
  </si>
  <si>
    <t>2021-117</t>
  </si>
  <si>
    <t>Rib Fx</t>
  </si>
  <si>
    <t>POV/5621</t>
  </si>
  <si>
    <t>2021-118</t>
  </si>
  <si>
    <t>Fall</t>
  </si>
  <si>
    <t>ST1/5660/5652/5621</t>
  </si>
  <si>
    <t>2021-119</t>
  </si>
  <si>
    <t>ST1/5621</t>
  </si>
  <si>
    <t>2021-120</t>
  </si>
  <si>
    <t>Suicidal</t>
  </si>
  <si>
    <t>Staged/Cancelled</t>
  </si>
  <si>
    <t>BCSO</t>
  </si>
  <si>
    <t>2021-121</t>
  </si>
  <si>
    <t>Smoke Alarm</t>
  </si>
  <si>
    <t>Replaced Battery</t>
  </si>
  <si>
    <t>ST1/5601</t>
  </si>
  <si>
    <t>2021-122</t>
  </si>
  <si>
    <t>Fire Alarm</t>
  </si>
  <si>
    <t>5601/5624</t>
  </si>
  <si>
    <t>2021-123</t>
  </si>
  <si>
    <t>Dogs Upsetting Moose</t>
  </si>
  <si>
    <t>ST1/5660/5631</t>
  </si>
  <si>
    <t>2021-124</t>
  </si>
  <si>
    <t>Shut Off Propane</t>
  </si>
  <si>
    <t>2021-125</t>
  </si>
  <si>
    <t>Pendant Activation</t>
  </si>
  <si>
    <t>ST1/POV/5621</t>
  </si>
  <si>
    <t>Med Check</t>
  </si>
  <si>
    <t>2021-126</t>
  </si>
  <si>
    <t>2021-127</t>
  </si>
  <si>
    <t>Diff. Breathing</t>
  </si>
  <si>
    <t>2021-128</t>
  </si>
  <si>
    <t>Unresponsive</t>
  </si>
  <si>
    <t>DOA</t>
  </si>
  <si>
    <t>2021-129</t>
  </si>
  <si>
    <t>Lift Assist</t>
  </si>
  <si>
    <t>Assist</t>
  </si>
  <si>
    <t>5621/5660</t>
  </si>
  <si>
    <t>2021-130</t>
  </si>
  <si>
    <t>POV/5621/5660</t>
  </si>
  <si>
    <t>2021-131</t>
  </si>
  <si>
    <t>Stage O/D</t>
  </si>
  <si>
    <t>2021-132</t>
  </si>
  <si>
    <t>Continuation of Previous Call</t>
  </si>
  <si>
    <t>2021-133</t>
  </si>
  <si>
    <t>Diff Breathing</t>
  </si>
  <si>
    <t>POV/5652/5621</t>
  </si>
  <si>
    <t>Medical</t>
  </si>
  <si>
    <t>Code Black</t>
  </si>
  <si>
    <t>Good Intent</t>
  </si>
  <si>
    <t>Haz-Mat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</si>
</sst>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8E1FF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FF53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" fontId="2" fillId="10" borderId="1" xfId="0" applyNumberFormat="1" applyFont="1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1" fontId="3" fillId="11" borderId="1" xfId="0" applyNumberFormat="1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14" fontId="3" fillId="11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0" fillId="2" borderId="0" xfId="0" applyFill="1"/>
    <xf numFmtId="1" fontId="0" fillId="2" borderId="0" xfId="0" applyNumberFormat="1" applyFill="1"/>
    <xf numFmtId="0" fontId="6" fillId="11" borderId="0" xfId="0" applyFont="1" applyFill="1"/>
    <xf numFmtId="1" fontId="6" fillId="11" borderId="0" xfId="0" applyNumberFormat="1" applyFont="1" applyFill="1"/>
    <xf numFmtId="0" fontId="0" fillId="4" borderId="0" xfId="0" applyFill="1"/>
    <xf numFmtId="1" fontId="0" fillId="4" borderId="0" xfId="0" applyNumberFormat="1" applyFill="1"/>
    <xf numFmtId="0" fontId="0" fillId="6" borderId="0" xfId="0" applyFill="1"/>
    <xf numFmtId="1" fontId="0" fillId="6" borderId="0" xfId="0" applyNumberFormat="1" applyFill="1"/>
    <xf numFmtId="0" fontId="0" fillId="10" borderId="0" xfId="0" applyFill="1"/>
    <xf numFmtId="1" fontId="0" fillId="1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  <color rgb="FF78E1FF"/>
      <color rgb="FFFF5D5D"/>
      <color rgb="FFFF6161"/>
      <color rgb="FFFFFF53"/>
      <color rgb="FFFF5B5B"/>
      <color rgb="FFFF6565"/>
      <color rgb="FFFF4343"/>
      <color rgb="FF78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activeCell="I35" sqref="I35"/>
    </sheetView>
  </sheetViews>
  <sheetFormatPr baseColWidth="10" defaultColWidth="8.83203125" defaultRowHeight="15" x14ac:dyDescent="0.2"/>
  <cols>
    <col min="2" max="2" width="9.5" bestFit="1" customWidth="1"/>
    <col min="3" max="3" width="9.5" style="13" customWidth="1"/>
    <col min="4" max="4" width="15.83203125" customWidth="1"/>
    <col min="5" max="6" width="11.5" customWidth="1"/>
    <col min="7" max="7" width="12" customWidth="1"/>
    <col min="8" max="8" width="14.5" customWidth="1"/>
    <col min="9" max="9" width="5.1640625" customWidth="1"/>
    <col min="10" max="10" width="4.6640625" customWidth="1"/>
    <col min="11" max="11" width="10.1640625" customWidth="1"/>
    <col min="12" max="12" width="7.5" style="3" customWidth="1"/>
    <col min="13" max="13" width="10.5" customWidth="1"/>
    <col min="14" max="14" width="10.1640625" customWidth="1"/>
    <col min="15" max="15" width="9.5" customWidth="1"/>
  </cols>
  <sheetData>
    <row r="1" spans="1:15" ht="49.5" customHeight="1" thickTop="1" thickBot="1" x14ac:dyDescent="0.25">
      <c r="A1" s="1" t="s">
        <v>0</v>
      </c>
      <c r="B1" s="1" t="s">
        <v>1</v>
      </c>
      <c r="C1" s="11" t="s">
        <v>14</v>
      </c>
      <c r="D1" s="1" t="s">
        <v>2</v>
      </c>
      <c r="E1" s="1" t="s">
        <v>3</v>
      </c>
      <c r="F1" s="1" t="s">
        <v>12</v>
      </c>
      <c r="G1" s="1" t="s">
        <v>13</v>
      </c>
      <c r="H1" s="1" t="s">
        <v>4</v>
      </c>
      <c r="I1" s="1" t="s">
        <v>5</v>
      </c>
      <c r="J1" s="1" t="s">
        <v>6</v>
      </c>
      <c r="K1" s="1" t="s">
        <v>7</v>
      </c>
      <c r="L1" s="2" t="s">
        <v>8</v>
      </c>
      <c r="M1" s="1" t="s">
        <v>11</v>
      </c>
      <c r="N1" s="1" t="s">
        <v>9</v>
      </c>
      <c r="O1" s="1" t="s">
        <v>10</v>
      </c>
    </row>
    <row r="2" spans="1:15" ht="17" thickTop="1" thickBot="1" x14ac:dyDescent="0.25">
      <c r="A2" s="4" t="s">
        <v>15</v>
      </c>
      <c r="B2" s="5">
        <v>44287</v>
      </c>
      <c r="C2" s="10">
        <v>1437</v>
      </c>
      <c r="D2" s="4" t="s">
        <v>16</v>
      </c>
      <c r="E2" s="4" t="s">
        <v>17</v>
      </c>
      <c r="F2" s="4">
        <v>2</v>
      </c>
      <c r="G2" s="4">
        <v>1</v>
      </c>
      <c r="H2" s="4" t="s">
        <v>19</v>
      </c>
      <c r="I2" s="4"/>
      <c r="J2" s="4"/>
      <c r="K2" s="4">
        <v>74</v>
      </c>
      <c r="L2" s="6">
        <f>SUM(3*K2)/60</f>
        <v>3.7</v>
      </c>
      <c r="M2" s="4">
        <v>10</v>
      </c>
      <c r="N2" s="4"/>
      <c r="O2" s="4" t="s">
        <v>18</v>
      </c>
    </row>
    <row r="3" spans="1:15" ht="17" thickTop="1" thickBot="1" x14ac:dyDescent="0.25">
      <c r="A3" s="7" t="s">
        <v>23</v>
      </c>
      <c r="B3" s="8">
        <v>44288</v>
      </c>
      <c r="C3" s="12">
        <v>920</v>
      </c>
      <c r="D3" s="7" t="s">
        <v>20</v>
      </c>
      <c r="E3" s="7" t="s">
        <v>21</v>
      </c>
      <c r="F3" s="7">
        <v>0</v>
      </c>
      <c r="G3" s="7">
        <v>7</v>
      </c>
      <c r="H3" s="7" t="s">
        <v>22</v>
      </c>
      <c r="I3" s="7"/>
      <c r="J3" s="7"/>
      <c r="K3" s="7">
        <v>5</v>
      </c>
      <c r="L3" s="9">
        <f>SUM(7*K3)/60</f>
        <v>0.58333333333333337</v>
      </c>
      <c r="M3" s="7">
        <v>0</v>
      </c>
      <c r="N3" s="7"/>
      <c r="O3" s="7"/>
    </row>
    <row r="4" spans="1:15" ht="17" thickTop="1" thickBot="1" x14ac:dyDescent="0.25">
      <c r="A4" s="14" t="s">
        <v>24</v>
      </c>
      <c r="B4" s="17">
        <v>44288</v>
      </c>
      <c r="C4" s="15">
        <v>1229</v>
      </c>
      <c r="D4" s="14" t="s">
        <v>25</v>
      </c>
      <c r="E4" s="14" t="s">
        <v>26</v>
      </c>
      <c r="F4" s="14">
        <v>3</v>
      </c>
      <c r="G4" s="14">
        <v>7</v>
      </c>
      <c r="H4" s="14" t="s">
        <v>27</v>
      </c>
      <c r="I4" s="14"/>
      <c r="J4" s="14"/>
      <c r="K4" s="14">
        <v>308</v>
      </c>
      <c r="L4" s="16">
        <f>SUM(10*K4)/60</f>
        <v>51.333333333333336</v>
      </c>
      <c r="M4" s="18">
        <v>58</v>
      </c>
      <c r="N4" s="14"/>
      <c r="O4" s="14"/>
    </row>
    <row r="5" spans="1:15" ht="17" thickTop="1" thickBot="1" x14ac:dyDescent="0.25">
      <c r="A5" s="7" t="s">
        <v>28</v>
      </c>
      <c r="B5" s="8">
        <v>44289</v>
      </c>
      <c r="C5" s="12">
        <v>1733</v>
      </c>
      <c r="D5" s="7" t="s">
        <v>29</v>
      </c>
      <c r="E5" s="7" t="s">
        <v>21</v>
      </c>
      <c r="F5" s="7">
        <v>0</v>
      </c>
      <c r="G5" s="7">
        <v>4</v>
      </c>
      <c r="H5" s="7" t="s">
        <v>30</v>
      </c>
      <c r="I5" s="7"/>
      <c r="J5" s="7"/>
      <c r="K5" s="7">
        <v>37</v>
      </c>
      <c r="L5" s="9">
        <f>SUM(4*K5)/60</f>
        <v>2.4666666666666668</v>
      </c>
      <c r="M5" s="7">
        <v>0</v>
      </c>
      <c r="N5" s="7"/>
      <c r="O5" s="7"/>
    </row>
    <row r="6" spans="1:15" ht="17" thickTop="1" thickBot="1" x14ac:dyDescent="0.25">
      <c r="A6" s="4" t="s">
        <v>31</v>
      </c>
      <c r="B6" s="5">
        <v>44296</v>
      </c>
      <c r="C6" s="10">
        <v>1425</v>
      </c>
      <c r="D6" s="4" t="s">
        <v>32</v>
      </c>
      <c r="E6" s="4" t="s">
        <v>33</v>
      </c>
      <c r="F6" s="4">
        <v>4</v>
      </c>
      <c r="G6" s="4">
        <v>0</v>
      </c>
      <c r="H6" s="4" t="s">
        <v>34</v>
      </c>
      <c r="I6" s="4"/>
      <c r="J6" s="4"/>
      <c r="K6" s="4">
        <v>42</v>
      </c>
      <c r="L6" s="6">
        <f>SUM(4*K6)/60</f>
        <v>2.8</v>
      </c>
      <c r="M6" s="4">
        <v>6</v>
      </c>
      <c r="N6" s="4"/>
      <c r="O6" s="4"/>
    </row>
    <row r="7" spans="1:15" ht="32" thickTop="1" thickBot="1" x14ac:dyDescent="0.25">
      <c r="A7" s="4" t="s">
        <v>35</v>
      </c>
      <c r="B7" s="5">
        <v>44298</v>
      </c>
      <c r="C7" s="10">
        <v>855</v>
      </c>
      <c r="D7" s="4" t="s">
        <v>32</v>
      </c>
      <c r="E7" s="4" t="s">
        <v>36</v>
      </c>
      <c r="F7" s="4">
        <v>3</v>
      </c>
      <c r="G7" s="4">
        <v>2</v>
      </c>
      <c r="H7" s="4" t="s">
        <v>37</v>
      </c>
      <c r="I7" s="4"/>
      <c r="J7" s="4"/>
      <c r="K7" s="4">
        <v>39</v>
      </c>
      <c r="L7" s="6">
        <f>SUM(5*K7)/60</f>
        <v>3.25</v>
      </c>
      <c r="M7" s="4">
        <v>3</v>
      </c>
      <c r="N7" s="4"/>
      <c r="O7" s="4"/>
    </row>
    <row r="8" spans="1:15" ht="17" thickTop="1" thickBot="1" x14ac:dyDescent="0.25">
      <c r="A8" s="19" t="s">
        <v>38</v>
      </c>
      <c r="B8" s="22">
        <v>44301</v>
      </c>
      <c r="C8" s="20">
        <v>1631</v>
      </c>
      <c r="D8" s="19" t="s">
        <v>20</v>
      </c>
      <c r="E8" s="19" t="s">
        <v>39</v>
      </c>
      <c r="F8" s="19">
        <v>2</v>
      </c>
      <c r="G8" s="19">
        <v>1</v>
      </c>
      <c r="H8" s="19" t="s">
        <v>22</v>
      </c>
      <c r="I8" s="19" t="s">
        <v>40</v>
      </c>
      <c r="J8" s="19"/>
      <c r="K8" s="19">
        <v>54</v>
      </c>
      <c r="L8" s="21">
        <f>SUM(3*K8)/60</f>
        <v>2.7</v>
      </c>
      <c r="M8" s="23">
        <v>22</v>
      </c>
      <c r="N8" s="19"/>
      <c r="O8" s="19"/>
    </row>
    <row r="9" spans="1:15" ht="17" thickTop="1" thickBot="1" x14ac:dyDescent="0.25">
      <c r="A9" s="24" t="s">
        <v>41</v>
      </c>
      <c r="B9" s="27">
        <v>44302</v>
      </c>
      <c r="C9" s="25">
        <v>1760</v>
      </c>
      <c r="D9" s="24" t="s">
        <v>42</v>
      </c>
      <c r="E9" s="24" t="s">
        <v>43</v>
      </c>
      <c r="F9" s="24">
        <v>1</v>
      </c>
      <c r="G9" s="24">
        <v>0</v>
      </c>
      <c r="H9" s="24">
        <v>5660</v>
      </c>
      <c r="I9" s="24"/>
      <c r="J9" s="24"/>
      <c r="K9" s="24">
        <v>40</v>
      </c>
      <c r="L9" s="26">
        <f>SUM(1*K9)/60</f>
        <v>0.66666666666666663</v>
      </c>
      <c r="M9" s="24">
        <v>10</v>
      </c>
      <c r="N9" s="24"/>
      <c r="O9" s="24"/>
    </row>
    <row r="10" spans="1:15" ht="32" thickTop="1" thickBot="1" x14ac:dyDescent="0.25">
      <c r="A10" s="4" t="s">
        <v>44</v>
      </c>
      <c r="B10" s="5">
        <v>44304</v>
      </c>
      <c r="C10" s="10">
        <v>1414</v>
      </c>
      <c r="D10" s="4" t="s">
        <v>45</v>
      </c>
      <c r="E10" s="4" t="s">
        <v>36</v>
      </c>
      <c r="F10" s="4">
        <v>2</v>
      </c>
      <c r="G10" s="4">
        <v>0</v>
      </c>
      <c r="H10" s="4" t="s">
        <v>46</v>
      </c>
      <c r="I10" s="4"/>
      <c r="J10" s="4"/>
      <c r="K10" s="4">
        <v>49</v>
      </c>
      <c r="L10" s="6">
        <f>SUM(2*K10)/60</f>
        <v>1.6333333333333333</v>
      </c>
      <c r="M10" s="4">
        <v>13</v>
      </c>
      <c r="N10" s="4"/>
      <c r="O10" s="4"/>
    </row>
    <row r="11" spans="1:15" ht="32" thickTop="1" thickBot="1" x14ac:dyDescent="0.25">
      <c r="A11" s="4" t="s">
        <v>47</v>
      </c>
      <c r="B11" s="5">
        <v>44305</v>
      </c>
      <c r="C11" s="10">
        <v>915</v>
      </c>
      <c r="D11" s="4" t="s">
        <v>48</v>
      </c>
      <c r="E11" s="4" t="s">
        <v>36</v>
      </c>
      <c r="F11" s="4">
        <v>5</v>
      </c>
      <c r="G11" s="4">
        <v>2</v>
      </c>
      <c r="H11" s="4" t="s">
        <v>49</v>
      </c>
      <c r="I11" s="4"/>
      <c r="J11" s="4"/>
      <c r="K11" s="4">
        <v>88</v>
      </c>
      <c r="L11" s="6">
        <f>SUM(7*K11)/60</f>
        <v>10.266666666666667</v>
      </c>
      <c r="M11" s="4">
        <v>7</v>
      </c>
      <c r="N11" s="4"/>
      <c r="O11" s="4"/>
    </row>
    <row r="12" spans="1:15" ht="32" thickTop="1" thickBot="1" x14ac:dyDescent="0.25">
      <c r="A12" s="4" t="s">
        <v>50</v>
      </c>
      <c r="B12" s="5">
        <v>44305</v>
      </c>
      <c r="C12" s="10">
        <v>1751</v>
      </c>
      <c r="D12" s="4" t="s">
        <v>32</v>
      </c>
      <c r="E12" s="4" t="s">
        <v>36</v>
      </c>
      <c r="F12" s="4">
        <v>3</v>
      </c>
      <c r="G12" s="4">
        <v>4</v>
      </c>
      <c r="H12" s="4" t="s">
        <v>51</v>
      </c>
      <c r="I12" s="4"/>
      <c r="J12" s="4"/>
      <c r="K12" s="4">
        <v>39</v>
      </c>
      <c r="L12" s="6">
        <f>SUM(7*K12)/60</f>
        <v>4.55</v>
      </c>
      <c r="M12" s="28">
        <v>21</v>
      </c>
      <c r="N12" s="4"/>
      <c r="O12" s="4"/>
    </row>
    <row r="13" spans="1:15" ht="32" thickTop="1" thickBot="1" x14ac:dyDescent="0.25">
      <c r="A13" s="19" t="s">
        <v>52</v>
      </c>
      <c r="B13" s="22">
        <v>44306</v>
      </c>
      <c r="C13" s="20">
        <v>354</v>
      </c>
      <c r="D13" s="19" t="s">
        <v>53</v>
      </c>
      <c r="E13" s="19" t="s">
        <v>54</v>
      </c>
      <c r="F13" s="19">
        <v>3</v>
      </c>
      <c r="G13" s="19">
        <v>0</v>
      </c>
      <c r="H13" s="19" t="s">
        <v>46</v>
      </c>
      <c r="I13" s="19" t="s">
        <v>55</v>
      </c>
      <c r="J13" s="19"/>
      <c r="K13" s="19">
        <v>49</v>
      </c>
      <c r="L13" s="21">
        <f>SUM(3*K13)/60</f>
        <v>2.4500000000000002</v>
      </c>
      <c r="M13" s="19">
        <v>7</v>
      </c>
      <c r="N13" s="19"/>
      <c r="O13" s="19"/>
    </row>
    <row r="14" spans="1:15" ht="32" thickTop="1" thickBot="1" x14ac:dyDescent="0.25">
      <c r="A14" s="19" t="s">
        <v>56</v>
      </c>
      <c r="B14" s="22">
        <v>44306</v>
      </c>
      <c r="C14" s="20">
        <v>1745</v>
      </c>
      <c r="D14" s="19" t="s">
        <v>57</v>
      </c>
      <c r="E14" s="19" t="s">
        <v>58</v>
      </c>
      <c r="F14" s="19">
        <v>2</v>
      </c>
      <c r="G14" s="19">
        <v>1</v>
      </c>
      <c r="H14" s="19" t="s">
        <v>59</v>
      </c>
      <c r="I14" s="19"/>
      <c r="J14" s="19"/>
      <c r="K14" s="19">
        <v>10</v>
      </c>
      <c r="L14" s="21">
        <f>SUM(3*K14)/60</f>
        <v>0.5</v>
      </c>
      <c r="M14" s="19">
        <v>6</v>
      </c>
      <c r="N14" s="19"/>
      <c r="O14" s="19"/>
    </row>
    <row r="15" spans="1:15" ht="17" thickTop="1" thickBot="1" x14ac:dyDescent="0.25">
      <c r="A15" s="19" t="s">
        <v>60</v>
      </c>
      <c r="B15" s="22">
        <v>44307</v>
      </c>
      <c r="C15" s="20">
        <v>512</v>
      </c>
      <c r="D15" s="19" t="s">
        <v>61</v>
      </c>
      <c r="E15" s="19" t="s">
        <v>43</v>
      </c>
      <c r="F15" s="19">
        <v>3</v>
      </c>
      <c r="G15" s="19">
        <v>0</v>
      </c>
      <c r="H15" s="19" t="s">
        <v>62</v>
      </c>
      <c r="I15" s="19"/>
      <c r="J15" s="19"/>
      <c r="K15" s="19">
        <v>33</v>
      </c>
      <c r="L15" s="21">
        <f>SUM(3*K15)/60</f>
        <v>1.65</v>
      </c>
      <c r="M15" s="19">
        <v>14</v>
      </c>
      <c r="N15" s="19"/>
      <c r="O15" s="19"/>
    </row>
    <row r="16" spans="1:15" ht="32" thickTop="1" thickBot="1" x14ac:dyDescent="0.25">
      <c r="A16" s="19" t="s">
        <v>63</v>
      </c>
      <c r="B16" s="22">
        <v>44309</v>
      </c>
      <c r="C16" s="20">
        <v>1132</v>
      </c>
      <c r="D16" s="19" t="s">
        <v>64</v>
      </c>
      <c r="E16" s="19" t="s">
        <v>21</v>
      </c>
      <c r="F16" s="19">
        <v>3</v>
      </c>
      <c r="G16" s="19">
        <v>2</v>
      </c>
      <c r="H16" s="19" t="s">
        <v>65</v>
      </c>
      <c r="I16" s="19" t="s">
        <v>40</v>
      </c>
      <c r="J16" s="19"/>
      <c r="K16" s="19">
        <v>12</v>
      </c>
      <c r="L16" s="21">
        <f>SUM(5*K16)/60</f>
        <v>1</v>
      </c>
      <c r="M16" s="19">
        <v>6</v>
      </c>
      <c r="N16" s="19"/>
      <c r="O16" s="19"/>
    </row>
    <row r="17" spans="1:15" ht="32" thickTop="1" thickBot="1" x14ac:dyDescent="0.25">
      <c r="A17" s="29" t="s">
        <v>66</v>
      </c>
      <c r="B17" s="32">
        <v>44310</v>
      </c>
      <c r="C17" s="30">
        <v>1125</v>
      </c>
      <c r="D17" s="29" t="s">
        <v>42</v>
      </c>
      <c r="E17" s="29" t="s">
        <v>67</v>
      </c>
      <c r="F17" s="29">
        <v>3</v>
      </c>
      <c r="G17" s="29">
        <v>10</v>
      </c>
      <c r="H17" s="29" t="s">
        <v>59</v>
      </c>
      <c r="I17" s="29"/>
      <c r="J17" s="29"/>
      <c r="K17" s="29">
        <v>87</v>
      </c>
      <c r="L17" s="31">
        <f>SUM(13*K17)/60</f>
        <v>18.850000000000001</v>
      </c>
      <c r="M17" s="29">
        <v>16</v>
      </c>
      <c r="N17" s="29"/>
      <c r="O17" s="29"/>
    </row>
    <row r="18" spans="1:15" ht="17.25" customHeight="1" thickTop="1" thickBot="1" x14ac:dyDescent="0.25">
      <c r="A18" s="4" t="s">
        <v>68</v>
      </c>
      <c r="B18" s="5">
        <v>44311</v>
      </c>
      <c r="C18" s="10">
        <v>1220</v>
      </c>
      <c r="D18" s="4" t="s">
        <v>69</v>
      </c>
      <c r="E18" s="4" t="s">
        <v>21</v>
      </c>
      <c r="F18" s="4">
        <v>3</v>
      </c>
      <c r="G18" s="4">
        <v>2</v>
      </c>
      <c r="H18" s="4" t="s">
        <v>70</v>
      </c>
      <c r="I18" s="4"/>
      <c r="J18" s="4"/>
      <c r="K18" s="4">
        <v>14</v>
      </c>
      <c r="L18" s="6">
        <f>SUM(5*K18)/60</f>
        <v>1.1666666666666667</v>
      </c>
      <c r="M18" s="4">
        <v>0</v>
      </c>
      <c r="N18" s="4"/>
      <c r="O18" s="4"/>
    </row>
    <row r="19" spans="1:15" ht="32" thickTop="1" thickBot="1" x14ac:dyDescent="0.25">
      <c r="A19" s="4" t="s">
        <v>72</v>
      </c>
      <c r="B19" s="5">
        <v>44312</v>
      </c>
      <c r="C19" s="10">
        <v>2309</v>
      </c>
      <c r="D19" s="4" t="s">
        <v>71</v>
      </c>
      <c r="E19" s="4" t="s">
        <v>36</v>
      </c>
      <c r="F19" s="4">
        <v>3</v>
      </c>
      <c r="G19" s="4">
        <v>0</v>
      </c>
      <c r="H19" s="4" t="s">
        <v>46</v>
      </c>
      <c r="I19" s="4" t="s">
        <v>55</v>
      </c>
      <c r="J19" s="4"/>
      <c r="K19" s="4">
        <v>58</v>
      </c>
      <c r="L19" s="6">
        <f>SUM(3*K19)/60</f>
        <v>2.9</v>
      </c>
      <c r="M19" s="4">
        <v>3</v>
      </c>
      <c r="N19" s="4"/>
      <c r="O19" s="4"/>
    </row>
    <row r="20" spans="1:15" ht="17" thickTop="1" thickBot="1" x14ac:dyDescent="0.25">
      <c r="A20" s="4" t="s">
        <v>73</v>
      </c>
      <c r="B20" s="5">
        <v>44313</v>
      </c>
      <c r="C20" s="10">
        <v>442</v>
      </c>
      <c r="D20" s="4" t="s">
        <v>74</v>
      </c>
      <c r="E20" s="4" t="s">
        <v>33</v>
      </c>
      <c r="F20" s="4">
        <v>3</v>
      </c>
      <c r="G20" s="4">
        <v>0</v>
      </c>
      <c r="H20" s="4" t="s">
        <v>46</v>
      </c>
      <c r="I20" s="4"/>
      <c r="J20" s="4"/>
      <c r="K20" s="4">
        <v>55</v>
      </c>
      <c r="L20" s="6">
        <f>SUM(3*K20)/60</f>
        <v>2.75</v>
      </c>
      <c r="M20" s="4">
        <v>6</v>
      </c>
      <c r="N20" s="4"/>
      <c r="O20" s="4"/>
    </row>
    <row r="21" spans="1:15" ht="17" thickTop="1" thickBot="1" x14ac:dyDescent="0.25">
      <c r="A21" s="33" t="s">
        <v>75</v>
      </c>
      <c r="B21" s="36">
        <v>44314</v>
      </c>
      <c r="C21" s="34">
        <v>2110</v>
      </c>
      <c r="D21" s="33" t="s">
        <v>76</v>
      </c>
      <c r="E21" s="33" t="s">
        <v>77</v>
      </c>
      <c r="F21" s="33">
        <v>3</v>
      </c>
      <c r="G21" s="33">
        <v>0</v>
      </c>
      <c r="H21" s="33" t="s">
        <v>46</v>
      </c>
      <c r="I21" s="33" t="s">
        <v>40</v>
      </c>
      <c r="J21" s="33"/>
      <c r="K21" s="33">
        <v>43</v>
      </c>
      <c r="L21" s="35">
        <f>SUM(3*K21)/60</f>
        <v>2.15</v>
      </c>
      <c r="M21" s="33">
        <v>17</v>
      </c>
      <c r="N21" s="33"/>
      <c r="O21" s="33"/>
    </row>
    <row r="22" spans="1:15" ht="17" thickTop="1" thickBot="1" x14ac:dyDescent="0.25">
      <c r="A22" s="4" t="s">
        <v>78</v>
      </c>
      <c r="B22" s="5">
        <v>44315</v>
      </c>
      <c r="C22" s="10">
        <v>334</v>
      </c>
      <c r="D22" s="4" t="s">
        <v>79</v>
      </c>
      <c r="E22" s="4" t="s">
        <v>80</v>
      </c>
      <c r="F22" s="4">
        <v>2</v>
      </c>
      <c r="G22" s="4">
        <v>0</v>
      </c>
      <c r="H22" s="4" t="s">
        <v>81</v>
      </c>
      <c r="I22" s="4"/>
      <c r="J22" s="4"/>
      <c r="K22" s="4">
        <v>50</v>
      </c>
      <c r="L22" s="6">
        <f>SUM(2*K22)/60</f>
        <v>1.6666666666666667</v>
      </c>
      <c r="M22" s="37">
        <v>22</v>
      </c>
      <c r="N22" s="4"/>
      <c r="O22" s="4"/>
    </row>
    <row r="23" spans="1:15" ht="17.25" customHeight="1" thickTop="1" thickBot="1" x14ac:dyDescent="0.25">
      <c r="A23" s="4" t="s">
        <v>82</v>
      </c>
      <c r="B23" s="5">
        <v>44315</v>
      </c>
      <c r="C23" s="10">
        <v>729</v>
      </c>
      <c r="D23" s="4" t="s">
        <v>79</v>
      </c>
      <c r="E23" s="4" t="s">
        <v>80</v>
      </c>
      <c r="F23" s="4">
        <v>4</v>
      </c>
      <c r="G23" s="4">
        <v>0</v>
      </c>
      <c r="H23" s="4" t="s">
        <v>83</v>
      </c>
      <c r="I23" s="4"/>
      <c r="J23" s="4"/>
      <c r="K23" s="4">
        <v>33</v>
      </c>
      <c r="L23" s="6">
        <f>SUM(4*K23)/60</f>
        <v>2.2000000000000002</v>
      </c>
      <c r="M23" s="4">
        <v>13</v>
      </c>
      <c r="N23" s="4"/>
      <c r="O23" s="4"/>
    </row>
    <row r="24" spans="1:15" ht="17" thickTop="1" thickBot="1" x14ac:dyDescent="0.25">
      <c r="A24" s="19" t="s">
        <v>84</v>
      </c>
      <c r="B24" s="22">
        <v>44315</v>
      </c>
      <c r="C24" s="20">
        <v>2036</v>
      </c>
      <c r="D24" s="19" t="s">
        <v>85</v>
      </c>
      <c r="E24" s="19" t="s">
        <v>21</v>
      </c>
      <c r="F24" s="19">
        <v>3</v>
      </c>
      <c r="G24" s="19">
        <v>0</v>
      </c>
      <c r="H24" s="19" t="s">
        <v>46</v>
      </c>
      <c r="I24" s="19" t="s">
        <v>40</v>
      </c>
      <c r="J24" s="19"/>
      <c r="K24" s="19">
        <v>1</v>
      </c>
      <c r="L24" s="21">
        <f>SUM(3*K24)/60</f>
        <v>0.05</v>
      </c>
      <c r="M24" s="19">
        <v>0</v>
      </c>
      <c r="N24" s="19"/>
      <c r="O24" s="19"/>
    </row>
    <row r="25" spans="1:15" ht="32" thickTop="1" thickBot="1" x14ac:dyDescent="0.25">
      <c r="A25" s="4" t="s">
        <v>86</v>
      </c>
      <c r="B25" s="5">
        <v>44315</v>
      </c>
      <c r="C25" s="10">
        <v>2036</v>
      </c>
      <c r="D25" s="4" t="s">
        <v>87</v>
      </c>
      <c r="E25" s="4" t="s">
        <v>36</v>
      </c>
      <c r="F25" s="4">
        <v>4</v>
      </c>
      <c r="G25" s="4">
        <v>0</v>
      </c>
      <c r="H25" s="4" t="s">
        <v>46</v>
      </c>
      <c r="I25" s="4" t="s">
        <v>40</v>
      </c>
      <c r="J25" s="4"/>
      <c r="K25" s="4">
        <v>149</v>
      </c>
      <c r="L25" s="6">
        <f>SUM(4*K25)/60</f>
        <v>9.9333333333333336</v>
      </c>
      <c r="M25" s="4">
        <v>7</v>
      </c>
      <c r="N25" s="4"/>
      <c r="O25" s="4"/>
    </row>
    <row r="26" spans="1:15" ht="32" thickTop="1" thickBot="1" x14ac:dyDescent="0.25">
      <c r="A26" s="4" t="s">
        <v>88</v>
      </c>
      <c r="B26" s="5">
        <v>44316</v>
      </c>
      <c r="C26" s="10">
        <v>1025</v>
      </c>
      <c r="D26" s="4" t="s">
        <v>89</v>
      </c>
      <c r="E26" s="4" t="s">
        <v>36</v>
      </c>
      <c r="F26" s="4">
        <v>4</v>
      </c>
      <c r="G26" s="4">
        <v>0</v>
      </c>
      <c r="H26" s="4" t="s">
        <v>90</v>
      </c>
      <c r="I26" s="4" t="s">
        <v>40</v>
      </c>
      <c r="J26" s="4"/>
      <c r="K26" s="4">
        <v>38</v>
      </c>
      <c r="L26" s="6">
        <f>SUM(4*K26)/60</f>
        <v>2.5333333333333332</v>
      </c>
      <c r="M26" s="4">
        <v>5</v>
      </c>
      <c r="N26" s="4"/>
      <c r="O26" s="4"/>
    </row>
    <row r="27" spans="1:15" ht="16" thickTop="1" x14ac:dyDescent="0.2">
      <c r="K27" s="38">
        <f>SUM(K2:K26)</f>
        <v>1407</v>
      </c>
      <c r="L27" s="39">
        <f>SUM(L2:L26)</f>
        <v>133.75000000000003</v>
      </c>
    </row>
    <row r="29" spans="1:15" x14ac:dyDescent="0.2">
      <c r="A29" s="40" t="s">
        <v>91</v>
      </c>
      <c r="B29" s="40"/>
      <c r="C29" s="41">
        <v>13</v>
      </c>
    </row>
    <row r="31" spans="1:15" x14ac:dyDescent="0.2">
      <c r="A31" s="42" t="s">
        <v>92</v>
      </c>
      <c r="B31" s="42"/>
      <c r="C31" s="43">
        <v>1</v>
      </c>
    </row>
    <row r="33" spans="1:3" x14ac:dyDescent="0.2">
      <c r="A33" s="44" t="s">
        <v>25</v>
      </c>
      <c r="B33" s="44"/>
      <c r="C33" s="45">
        <v>1</v>
      </c>
    </row>
    <row r="35" spans="1:3" x14ac:dyDescent="0.2">
      <c r="A35" s="46" t="s">
        <v>93</v>
      </c>
      <c r="B35" s="46"/>
      <c r="C35" s="47">
        <v>8</v>
      </c>
    </row>
    <row r="37" spans="1:3" x14ac:dyDescent="0.2">
      <c r="A37" s="48" t="s">
        <v>94</v>
      </c>
      <c r="B37" s="48"/>
      <c r="C37" s="49">
        <v>2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Iain Irwin-Powell</cp:lastModifiedBy>
  <dcterms:created xsi:type="dcterms:W3CDTF">2016-09-30T17:53:23Z</dcterms:created>
  <dcterms:modified xsi:type="dcterms:W3CDTF">2021-05-15T15:57:42Z</dcterms:modified>
</cp:coreProperties>
</file>