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in/Dropbox (Personal)/Documents/Nederland Fire/2020_Board_Term/Documents/Agendas/October 6th/"/>
    </mc:Choice>
  </mc:AlternateContent>
  <xr:revisionPtr revIDLastSave="0" documentId="8_{FCFD4169-FC32-084F-B057-F35A1A5F5B00}" xr6:coauthVersionLast="47" xr6:coauthVersionMax="47" xr10:uidLastSave="{00000000-0000-0000-0000-000000000000}"/>
  <bookViews>
    <workbookView xWindow="0" yWindow="0" windowWidth="38400" windowHeight="24000" xr2:uid="{520B82DA-1A8D-4F4F-8EF0-6B594505F66E}"/>
  </bookViews>
  <sheets>
    <sheet name="2022" sheetId="2" r:id="rId1"/>
    <sheet name="2021" sheetId="3" r:id="rId2"/>
    <sheet name="2020" sheetId="4" r:id="rId3"/>
  </sheets>
  <definedNames>
    <definedName name="_xlnm.Print_Titles" localSheetId="2">'2020'!$A:$I,'2020'!$1:$2</definedName>
    <definedName name="_xlnm.Print_Titles" localSheetId="1">'2021'!$A:$I,'2021'!$1:$2</definedName>
    <definedName name="_xlnm.Print_Titles" localSheetId="0">'2022'!$A:$I,'2022'!$1:$2</definedName>
    <definedName name="QB_COLUMN_76200" localSheetId="2" hidden="1">'2020'!$J$2</definedName>
    <definedName name="QB_COLUMN_76200" localSheetId="1" hidden="1">'2021'!$J$2</definedName>
    <definedName name="QB_COLUMN_76200" localSheetId="0" hidden="1">'2022'!$J$2</definedName>
    <definedName name="QB_DATA_0" localSheetId="2" hidden="1">'2020'!$5:$5,'2020'!$6:$6,'2020'!$8:$8,'2020'!$9:$9,'2020'!$10:$10,'2020'!$11:$11,'2020'!$12:$12,'2020'!$13:$13,'2020'!$19:$19,'2020'!$21:$21,'2020'!$22:$22,'2020'!$25:$25,'2020'!$26:$26,'2020'!$27:$27,'2020'!$29:$29,'2020'!$31:$31</definedName>
    <definedName name="QB_DATA_0" localSheetId="1" hidden="1">'2021'!$5:$5,'2021'!$6:$6,'2021'!$8:$8,'2021'!$9:$9,'2021'!$10:$10,'2021'!$11:$11,'2021'!$12:$12,'2021'!$13:$13,'2021'!$19:$19,'2021'!$21:$21,'2021'!$22:$22,'2021'!$25:$25,'2021'!$26:$26,'2021'!$27:$27,'2021'!$28:$28,'2021'!$29:$29</definedName>
    <definedName name="QB_DATA_0" localSheetId="0" hidden="1">'2022'!$5:$5,'2022'!$6:$6,'2022'!$7:$7,'2022'!$9:$9,'2022'!$10:$10,'2022'!$11:$11,'2022'!$12:$12,'2022'!$13:$13,'2022'!$14:$14,'2022'!$20:$20,'2022'!$22:$22,'2022'!$23:$23,'2022'!$26:$26,'2022'!$27:$27,'2022'!$28:$28,'2022'!$29:$29</definedName>
    <definedName name="QB_DATA_1" localSheetId="2" hidden="1">'2020'!$32:$32,'2020'!$33:$33,'2020'!$34:$34,'2020'!$36:$36,'2020'!$38:$38,'2020'!$41:$41,'2020'!$42:$42,'2020'!$43:$43,'2020'!$44:$44,'2020'!$45:$45,'2020'!$47:$47,'2020'!$48:$48,'2020'!$49:$49,'2020'!$50:$50,'2020'!$51:$51,'2020'!$54:$54</definedName>
    <definedName name="QB_DATA_1" localSheetId="1" hidden="1">'2021'!$31:$31,'2021'!$33:$33,'2021'!$34:$34,'2021'!$35:$35,'2021'!$36:$36,'2021'!$38:$38,'2021'!$42:$42,'2021'!$43:$43,'2021'!$44:$44,'2021'!$45:$45,'2021'!$46:$46,'2021'!$48:$48,'2021'!$49:$49,'2021'!$50:$50,'2021'!$51:$51,'2021'!$52:$52</definedName>
    <definedName name="QB_DATA_1" localSheetId="0" hidden="1">'2022'!$30:$30,'2022'!$31:$31,'2022'!$33:$33,'2022'!$35:$35,'2022'!$36:$36,'2022'!$37:$37,'2022'!$38:$38,'2022'!$40:$40,'2022'!$41:$41,'2022'!$45:$45,'2022'!$46:$46,'2022'!$47:$47,'2022'!$48:$48,'2022'!$49:$49,'2022'!$51:$51,'2022'!$52:$52</definedName>
    <definedName name="QB_DATA_2" localSheetId="2" hidden="1">'2020'!$55:$55,'2020'!$56:$56,'2020'!$57:$57,'2020'!$58:$58,'2020'!$59:$59,'2020'!$60:$60,'2020'!$63:$63,'2020'!$64:$64,'2020'!$65:$65,'2020'!$68:$68,'2020'!$69:$69,'2020'!$71:$71,'2020'!$72:$72,'2020'!$76:$76,'2020'!$77:$77,'2020'!$78:$78</definedName>
    <definedName name="QB_DATA_2" localSheetId="1" hidden="1">'2021'!$55:$55,'2021'!$56:$56,'2021'!$57:$57,'2021'!$58:$58,'2021'!$59:$59,'2021'!$60:$60,'2021'!$61:$61,'2021'!$62:$62,'2021'!$65:$65,'2021'!$66:$66,'2021'!$67:$67,'2021'!$70:$70,'2021'!$71:$71,'2021'!$73:$73,'2021'!$74:$74,'2021'!$75:$75</definedName>
    <definedName name="QB_DATA_2" localSheetId="0" hidden="1">'2022'!$53:$53,'2022'!$54:$54,'2022'!$55:$55,'2022'!$58:$58,'2022'!$59:$59,'2022'!$60:$60,'2022'!$61:$61,'2022'!$62:$62,'2022'!$63:$63,'2022'!$64:$64,'2022'!$65:$65,'2022'!$68:$68,'2022'!$69:$69,'2022'!$70:$70,'2022'!$73:$73,'2022'!$74:$74</definedName>
    <definedName name="QB_DATA_3" localSheetId="2" hidden="1">'2020'!$79:$79,'2020'!$82:$82,'2020'!$83:$83,'2020'!$84:$84,'2020'!$85:$85,'2020'!$86:$86,'2020'!$89:$89,'2020'!$91:$91,'2020'!$92:$92,'2020'!$93:$93,'2020'!$95:$95,'2020'!$97:$97,'2020'!$101:$101,'2020'!$102:$102,'2020'!$105:$105,'2020'!$106:$106</definedName>
    <definedName name="QB_DATA_3" localSheetId="1" hidden="1">'2021'!$79:$79,'2021'!$80:$80,'2021'!$81:$81,'2021'!$82:$82,'2021'!$85:$85,'2021'!$86:$86,'2021'!$87:$87,'2021'!$88:$88,'2021'!$89:$89,'2021'!$92:$92,'2021'!$94:$94,'2021'!$95:$95,'2021'!$96:$96,'2021'!$98:$98,'2021'!$100:$100,'2021'!$104:$104</definedName>
    <definedName name="QB_DATA_3" localSheetId="0" hidden="1">'2022'!$76:$76,'2022'!$77:$77,'2022'!$78:$78,'2022'!$82:$82,'2022'!$83:$83,'2022'!$84:$84,'2022'!$85:$85,'2022'!$88:$88,'2022'!$89:$89,'2022'!$90:$90,'2022'!$91:$91,'2022'!$92:$92,'2022'!$95:$95,'2022'!$97:$97,'2022'!$98:$98,'2022'!$99:$99</definedName>
    <definedName name="QB_DATA_4" localSheetId="2" hidden="1">'2020'!$107:$107,'2020'!$108:$108,'2020'!$112:$112,'2020'!$113:$113,'2020'!$115:$115,'2020'!$116:$116,'2020'!$117:$117,'2020'!$120:$120,'2020'!$123:$123,'2020'!$124:$124,'2020'!$125:$125,'2020'!$126:$126,'2020'!$127:$127,'2020'!$128:$128,'2020'!$130:$130,'2020'!$131:$131</definedName>
    <definedName name="QB_DATA_4" localSheetId="1" hidden="1">'2021'!$105:$105,'2021'!$108:$108,'2021'!$109:$109,'2021'!$110:$110,'2021'!$111:$111,'2021'!$112:$112,'2021'!$113:$113,'2021'!$116:$116,'2021'!$117:$117,'2021'!$119:$119,'2021'!$120:$120,'2021'!$121:$121,'2021'!$122:$122,'2021'!$123:$123,'2021'!$124:$124,'2021'!$126:$126</definedName>
    <definedName name="QB_DATA_4" localSheetId="0" hidden="1">'2022'!$101:$101,'2022'!$103:$103,'2022'!$107:$107,'2022'!$108:$108,'2022'!$111:$111,'2022'!$112:$112,'2022'!$113:$113,'2022'!$114:$114,'2022'!$115:$115,'2022'!$119:$119,'2022'!$120:$120,'2022'!$121:$121,'2022'!$122:$122,'2022'!$123:$123,'2022'!$124:$124,'2022'!$125:$125</definedName>
    <definedName name="QB_DATA_5" localSheetId="2" hidden="1">'2020'!$136:$136,'2020'!$137:$137,'2020'!$139:$139,'2020'!$146:$146,'2020'!$151:$151,'2020'!$153:$153,'2020'!$155:$155</definedName>
    <definedName name="QB_DATA_5" localSheetId="1" hidden="1">'2021'!$127:$127,'2021'!$128:$128,'2021'!$131:$131,'2021'!$134:$134,'2021'!$135:$135,'2021'!$137:$137,'2021'!$138:$138,'2021'!$140:$140,'2021'!$141:$141,'2021'!$143:$143,'2021'!$148:$148,'2021'!$149:$149,'2021'!$151:$151,'2021'!$158:$158,'2021'!$159:$159,'2021'!$160:$160</definedName>
    <definedName name="QB_DATA_5" localSheetId="0" hidden="1">'2022'!$126:$126,'2022'!$128:$128,'2022'!$129:$129,'2022'!$130:$130,'2022'!$133:$133,'2022'!$136:$136,'2022'!$137:$137,'2022'!$139:$139,'2022'!$140:$140,'2022'!$142:$142,'2022'!$143:$143,'2022'!$145:$145,'2022'!$150:$150,'2022'!$151:$151,'2022'!$153:$153,'2022'!$160:$160</definedName>
    <definedName name="QB_DATA_6" localSheetId="1" hidden="1">'2021'!$161:$161</definedName>
    <definedName name="QB_DATA_6" localSheetId="0" hidden="1">'2022'!$161:$161,'2022'!$162:$162,'2022'!$163:$163,'2022'!$164:$164,'2022'!$165:$165,'2022'!$167:$167</definedName>
    <definedName name="QB_FORMULA_0" localSheetId="2" hidden="1">'2020'!$J$14,'2020'!$J$15,'2020'!$J$16,'2020'!$J$23,'2020'!$J$28,'2020'!$J$35,'2020'!$J$46,'2020'!$J$52,'2020'!$J$61,'2020'!$J$66,'2020'!$J$67,'2020'!$J$73,'2020'!$J$80,'2020'!$J$87,'2020'!$J$94,'2020'!$J$96</definedName>
    <definedName name="QB_FORMULA_0" localSheetId="1" hidden="1">'2021'!$J$14,'2021'!$J$15,'2021'!$J$16,'2021'!$J$23,'2021'!$J$30,'2021'!$J$37,'2021'!$J$47,'2021'!$J$53,'2021'!$J$63,'2021'!$J$68,'2021'!$J$69,'2021'!$J$76,'2021'!$J$83,'2021'!$J$90,'2021'!$J$97,'2021'!$J$99</definedName>
    <definedName name="QB_FORMULA_0" localSheetId="0" hidden="1">'2022'!$J$15,'2022'!$J$16,'2022'!$J$17,'2022'!$J$24,'2022'!$J$32,'2022'!$J$39,'2022'!$J$50,'2022'!$J$56,'2022'!$J$66,'2022'!$J$71,'2022'!$J$72,'2022'!$J$79,'2022'!$J$86,'2022'!$J$93,'2022'!$J$100,'2022'!$J$102</definedName>
    <definedName name="QB_FORMULA_1" localSheetId="2" hidden="1">'2020'!$J$98,'2020'!$J$99,'2020'!$J$103,'2020'!$J$109,'2020'!$J$114,'2020'!$J$118,'2020'!$J$121,'2020'!$J$132,'2020'!$J$133,'2020'!$J$138,'2020'!$J$140,'2020'!$J$141,'2020'!$J$142,'2020'!$J$147,'2020'!$J$148,'2020'!$J$152</definedName>
    <definedName name="QB_FORMULA_1" localSheetId="1" hidden="1">'2021'!$J$101,'2021'!$J$102,'2021'!$J$106,'2021'!$J$114,'2021'!$J$125,'2021'!$J$129,'2021'!$J$132,'2021'!$J$139,'2021'!$J$144,'2021'!$J$145,'2021'!$J$150,'2021'!$J$152,'2021'!$J$153,'2021'!$J$154,'2021'!$J$162,'2021'!$J$163</definedName>
    <definedName name="QB_FORMULA_1" localSheetId="0" hidden="1">'2022'!$J$104,'2022'!$J$105,'2022'!$J$109,'2022'!$J$116,'2022'!$J$127,'2022'!$J$131,'2022'!$J$134,'2022'!$J$141,'2022'!$J$146,'2022'!$J$147,'2022'!$J$152,'2022'!$J$154,'2022'!$J$155,'2022'!$J$156,'2022'!$J$166,'2022'!$J$168</definedName>
    <definedName name="QB_FORMULA_2" localSheetId="2" hidden="1">'2020'!$J$156,'2020'!$J$157,'2020'!$J$158,'2020'!$J$159</definedName>
    <definedName name="QB_FORMULA_2" localSheetId="1" hidden="1">'2021'!$J$164,'2021'!$J$165</definedName>
    <definedName name="QB_FORMULA_2" localSheetId="0" hidden="1">'2022'!$J$169,'2022'!$J$170</definedName>
    <definedName name="QB_ROW_105250" localSheetId="2" hidden="1">'2020'!$F$120</definedName>
    <definedName name="QB_ROW_105250" localSheetId="1" hidden="1">'2021'!$F$131</definedName>
    <definedName name="QB_ROW_105250" localSheetId="0" hidden="1">'2022'!$F$133</definedName>
    <definedName name="QB_ROW_106250" localSheetId="2" hidden="1">'2020'!$F$139</definedName>
    <definedName name="QB_ROW_106250" localSheetId="1" hidden="1">'2021'!$F$151</definedName>
    <definedName name="QB_ROW_106250" localSheetId="0" hidden="1">'2022'!$F$153</definedName>
    <definedName name="QB_ROW_107050" localSheetId="2" hidden="1">'2020'!$F$135</definedName>
    <definedName name="QB_ROW_107050" localSheetId="1" hidden="1">'2021'!$F$147</definedName>
    <definedName name="QB_ROW_107050" localSheetId="0" hidden="1">'2022'!$F$149</definedName>
    <definedName name="QB_ROW_107260" localSheetId="2" hidden="1">'2020'!$G$137</definedName>
    <definedName name="QB_ROW_107260" localSheetId="1" hidden="1">'2021'!$G$149</definedName>
    <definedName name="QB_ROW_107260" localSheetId="0" hidden="1">'2022'!$G$151</definedName>
    <definedName name="QB_ROW_107350" localSheetId="2" hidden="1">'2020'!$F$138</definedName>
    <definedName name="QB_ROW_107350" localSheetId="1" hidden="1">'2021'!$F$150</definedName>
    <definedName name="QB_ROW_107350" localSheetId="0" hidden="1">'2022'!$F$152</definedName>
    <definedName name="QB_ROW_108260" localSheetId="2" hidden="1">'2020'!$G$112</definedName>
    <definedName name="QB_ROW_108260" localSheetId="1" hidden="1">'2021'!$G$122</definedName>
    <definedName name="QB_ROW_108260" localSheetId="0" hidden="1">'2022'!$G$123</definedName>
    <definedName name="QB_ROW_112250" localSheetId="1" hidden="1">'2021'!$F$110</definedName>
    <definedName name="QB_ROW_112250" localSheetId="0" hidden="1">'2022'!$F$112</definedName>
    <definedName name="QB_ROW_113240" localSheetId="2" hidden="1">'2020'!$E$5</definedName>
    <definedName name="QB_ROW_113240" localSheetId="1" hidden="1">'2021'!$E$5</definedName>
    <definedName name="QB_ROW_113240" localSheetId="0" hidden="1">'2022'!$E$6</definedName>
    <definedName name="QB_ROW_124270" localSheetId="2" hidden="1">'2020'!$H$50</definedName>
    <definedName name="QB_ROW_124270" localSheetId="1" hidden="1">'2021'!$H$51</definedName>
    <definedName name="QB_ROW_124270" localSheetId="0" hidden="1">'2022'!$H$54</definedName>
    <definedName name="QB_ROW_130040" localSheetId="2" hidden="1">'2020'!$E$18</definedName>
    <definedName name="QB_ROW_130040" localSheetId="1" hidden="1">'2021'!$E$18</definedName>
    <definedName name="QB_ROW_130040" localSheetId="0" hidden="1">'2022'!$E$19</definedName>
    <definedName name="QB_ROW_130340" localSheetId="2" hidden="1">'2020'!$E$99</definedName>
    <definedName name="QB_ROW_130340" localSheetId="1" hidden="1">'2021'!$E$102</definedName>
    <definedName name="QB_ROW_130340" localSheetId="0" hidden="1">'2022'!$E$105</definedName>
    <definedName name="QB_ROW_131050" localSheetId="2" hidden="1">'2020'!$F$74</definedName>
    <definedName name="QB_ROW_131050" localSheetId="1" hidden="1">'2021'!$F$77</definedName>
    <definedName name="QB_ROW_131050" localSheetId="0" hidden="1">'2022'!$F$80</definedName>
    <definedName name="QB_ROW_131350" localSheetId="2" hidden="1">'2020'!$F$98</definedName>
    <definedName name="QB_ROW_131350" localSheetId="1" hidden="1">'2021'!$F$101</definedName>
    <definedName name="QB_ROW_131350" localSheetId="0" hidden="1">'2022'!$F$104</definedName>
    <definedName name="QB_ROW_132040" localSheetId="2" hidden="1">'2020'!$E$100</definedName>
    <definedName name="QB_ROW_132040" localSheetId="1" hidden="1">'2021'!$E$103</definedName>
    <definedName name="QB_ROW_132040" localSheetId="0" hidden="1">'2022'!$E$106</definedName>
    <definedName name="QB_ROW_132340" localSheetId="2" hidden="1">'2020'!$E$103</definedName>
    <definedName name="QB_ROW_132340" localSheetId="1" hidden="1">'2021'!$E$106</definedName>
    <definedName name="QB_ROW_132340" localSheetId="0" hidden="1">'2022'!$E$109</definedName>
    <definedName name="QB_ROW_133040" localSheetId="2" hidden="1">'2020'!$E$104</definedName>
    <definedName name="QB_ROW_133040" localSheetId="1" hidden="1">'2021'!$E$107</definedName>
    <definedName name="QB_ROW_133040" localSheetId="0" hidden="1">'2022'!$E$110</definedName>
    <definedName name="QB_ROW_133340" localSheetId="2" hidden="1">'2020'!$E$109</definedName>
    <definedName name="QB_ROW_133340" localSheetId="1" hidden="1">'2021'!$E$114</definedName>
    <definedName name="QB_ROW_133340" localSheetId="0" hidden="1">'2022'!$E$116</definedName>
    <definedName name="QB_ROW_134040" localSheetId="2" hidden="1">'2020'!$E$110</definedName>
    <definedName name="QB_ROW_134040" localSheetId="1" hidden="1">'2021'!$E$115</definedName>
    <definedName name="QB_ROW_134040" localSheetId="0" hidden="1">'2022'!$E$117</definedName>
    <definedName name="QB_ROW_134340" localSheetId="2" hidden="1">'2020'!$E$118</definedName>
    <definedName name="QB_ROW_134340" localSheetId="1" hidden="1">'2021'!$E$129</definedName>
    <definedName name="QB_ROW_134340" localSheetId="0" hidden="1">'2022'!$E$131</definedName>
    <definedName name="QB_ROW_136260" localSheetId="2" hidden="1">'2020'!$G$22</definedName>
    <definedName name="QB_ROW_136260" localSheetId="1" hidden="1">'2021'!$G$22</definedName>
    <definedName name="QB_ROW_136260" localSheetId="0" hidden="1">'2022'!$G$23</definedName>
    <definedName name="QB_ROW_137270" localSheetId="2" hidden="1">'2020'!$H$77</definedName>
    <definedName name="QB_ROW_137270" localSheetId="1" hidden="1">'2021'!$H$80</definedName>
    <definedName name="QB_ROW_137270" localSheetId="0" hidden="1">'2022'!$H$83</definedName>
    <definedName name="QB_ROW_143260" localSheetId="2" hidden="1">'2020'!$G$34</definedName>
    <definedName name="QB_ROW_143260" localSheetId="1" hidden="1">'2021'!$G$36</definedName>
    <definedName name="QB_ROW_143260" localSheetId="0" hidden="1">'2022'!$G$38</definedName>
    <definedName name="QB_ROW_156270" localSheetId="2" hidden="1">'2020'!$H$76</definedName>
    <definedName name="QB_ROW_156270" localSheetId="1" hidden="1">'2021'!$H$79</definedName>
    <definedName name="QB_ROW_156270" localSheetId="0" hidden="1">'2022'!$H$82</definedName>
    <definedName name="QB_ROW_157270" localSheetId="2" hidden="1">'2020'!$H$78</definedName>
    <definedName name="QB_ROW_157270" localSheetId="1" hidden="1">'2021'!$H$81</definedName>
    <definedName name="QB_ROW_157270" localSheetId="0" hidden="1">'2022'!$H$84</definedName>
    <definedName name="QB_ROW_164270" localSheetId="2" hidden="1">'2020'!$H$84</definedName>
    <definedName name="QB_ROW_164270" localSheetId="1" hidden="1">'2021'!$H$87</definedName>
    <definedName name="QB_ROW_164270" localSheetId="0" hidden="1">'2022'!$H$90</definedName>
    <definedName name="QB_ROW_165270" localSheetId="2" hidden="1">'2020'!$H$48</definedName>
    <definedName name="QB_ROW_165270" localSheetId="1" hidden="1">'2021'!$H$49</definedName>
    <definedName name="QB_ROW_165270" localSheetId="0" hidden="1">'2022'!$H$52</definedName>
    <definedName name="QB_ROW_167280" localSheetId="2" hidden="1">'2020'!$I$92</definedName>
    <definedName name="QB_ROW_167280" localSheetId="1" hidden="1">'2021'!$I$95</definedName>
    <definedName name="QB_ROW_167280" localSheetId="0" hidden="1">'2022'!$I$98</definedName>
    <definedName name="QB_ROW_177260" localSheetId="2" hidden="1">'2020'!$G$31</definedName>
    <definedName name="QB_ROW_177260" localSheetId="1" hidden="1">'2021'!$G$33</definedName>
    <definedName name="QB_ROW_177260" localSheetId="0" hidden="1">'2022'!$G$35</definedName>
    <definedName name="QB_ROW_178260" localSheetId="2" hidden="1">'2020'!$G$21</definedName>
    <definedName name="QB_ROW_178260" localSheetId="1" hidden="1">'2021'!$G$21</definedName>
    <definedName name="QB_ROW_178260" localSheetId="0" hidden="1">'2022'!$G$22</definedName>
    <definedName name="QB_ROW_18301" localSheetId="2" hidden="1">'2020'!$A$159</definedName>
    <definedName name="QB_ROW_18301" localSheetId="1" hidden="1">'2021'!$A$165</definedName>
    <definedName name="QB_ROW_18301" localSheetId="0" hidden="1">'2022'!$A$170</definedName>
    <definedName name="QB_ROW_185270" localSheetId="2" hidden="1">'2020'!$H$85</definedName>
    <definedName name="QB_ROW_185270" localSheetId="1" hidden="1">'2021'!$H$88</definedName>
    <definedName name="QB_ROW_185270" localSheetId="0" hidden="1">'2022'!$H$91</definedName>
    <definedName name="QB_ROW_190040" localSheetId="2" hidden="1">'2020'!$E$122</definedName>
    <definedName name="QB_ROW_190040" localSheetId="1" hidden="1">'2021'!$E$133</definedName>
    <definedName name="QB_ROW_190040" localSheetId="0" hidden="1">'2022'!$E$135</definedName>
    <definedName name="QB_ROW_19011" localSheetId="2" hidden="1">'2020'!$B$3</definedName>
    <definedName name="QB_ROW_19011" localSheetId="1" hidden="1">'2021'!$B$3</definedName>
    <definedName name="QB_ROW_19011" localSheetId="0" hidden="1">'2022'!$B$3</definedName>
    <definedName name="QB_ROW_190340" localSheetId="2" hidden="1">'2020'!$E$133</definedName>
    <definedName name="QB_ROW_190340" localSheetId="1" hidden="1">'2021'!$E$145</definedName>
    <definedName name="QB_ROW_190340" localSheetId="0" hidden="1">'2022'!$E$147</definedName>
    <definedName name="QB_ROW_191250" localSheetId="2" hidden="1">'2020'!$F$124</definedName>
    <definedName name="QB_ROW_191250" localSheetId="1" hidden="1">'2021'!$F$135</definedName>
    <definedName name="QB_ROW_191250" localSheetId="0" hidden="1">'2022'!$F$137</definedName>
    <definedName name="QB_ROW_192250" localSheetId="2" hidden="1">'2020'!$F$128</definedName>
    <definedName name="QB_ROW_19311" localSheetId="2" hidden="1">'2020'!$B$142</definedName>
    <definedName name="QB_ROW_19311" localSheetId="1" hidden="1">'2021'!$B$154</definedName>
    <definedName name="QB_ROW_19311" localSheetId="0" hidden="1">'2022'!$B$156</definedName>
    <definedName name="QB_ROW_19350" localSheetId="2" hidden="1">'2020'!$F$19</definedName>
    <definedName name="QB_ROW_19350" localSheetId="1" hidden="1">'2021'!$F$19</definedName>
    <definedName name="QB_ROW_19350" localSheetId="0" hidden="1">'2022'!$F$20</definedName>
    <definedName name="QB_ROW_198070" localSheetId="2" hidden="1">'2020'!$H$40</definedName>
    <definedName name="QB_ROW_198070" localSheetId="1" hidden="1">'2021'!$H$41</definedName>
    <definedName name="QB_ROW_198070" localSheetId="0" hidden="1">'2022'!$H$44</definedName>
    <definedName name="QB_ROW_198370" localSheetId="2" hidden="1">'2020'!$H$46</definedName>
    <definedName name="QB_ROW_198370" localSheetId="1" hidden="1">'2021'!$H$47</definedName>
    <definedName name="QB_ROW_198370" localSheetId="0" hidden="1">'2022'!$H$50</definedName>
    <definedName name="QB_ROW_199250" localSheetId="2" hidden="1">'2020'!$F$127</definedName>
    <definedName name="QB_ROW_199250" localSheetId="1" hidden="1">'2021'!$F$141</definedName>
    <definedName name="QB_ROW_199250" localSheetId="0" hidden="1">'2022'!$F$143</definedName>
    <definedName name="QB_ROW_200270" localSheetId="2" hidden="1">'2020'!$H$95</definedName>
    <definedName name="QB_ROW_200270" localSheetId="1" hidden="1">'2021'!$H$98</definedName>
    <definedName name="QB_ROW_200270" localSheetId="0" hidden="1">'2022'!$H$101</definedName>
    <definedName name="QB_ROW_20031" localSheetId="2" hidden="1">'2020'!$D$4</definedName>
    <definedName name="QB_ROW_20031" localSheetId="1" hidden="1">'2021'!$D$4</definedName>
    <definedName name="QB_ROW_20031" localSheetId="0" hidden="1">'2022'!$D$4</definedName>
    <definedName name="QB_ROW_20331" localSheetId="2" hidden="1">'2020'!$D$15</definedName>
    <definedName name="QB_ROW_20331" localSheetId="1" hidden="1">'2021'!$D$15</definedName>
    <definedName name="QB_ROW_20331" localSheetId="0" hidden="1">'2022'!$D$16</definedName>
    <definedName name="QB_ROW_206280" localSheetId="2" hidden="1">'2020'!$I$43</definedName>
    <definedName name="QB_ROW_206280" localSheetId="1" hidden="1">'2021'!$I$44</definedName>
    <definedName name="QB_ROW_206280" localSheetId="0" hidden="1">'2022'!$I$47</definedName>
    <definedName name="QB_ROW_207050" localSheetId="1" hidden="1">'2021'!$F$136</definedName>
    <definedName name="QB_ROW_207050" localSheetId="0" hidden="1">'2022'!$F$138</definedName>
    <definedName name="QB_ROW_207260" localSheetId="1" hidden="1">'2021'!$G$138</definedName>
    <definedName name="QB_ROW_207260" localSheetId="0" hidden="1">'2022'!$G$140</definedName>
    <definedName name="QB_ROW_207350" localSheetId="2" hidden="1">'2020'!$F$125</definedName>
    <definedName name="QB_ROW_207350" localSheetId="1" hidden="1">'2021'!$F$139</definedName>
    <definedName name="QB_ROW_207350" localSheetId="0" hidden="1">'2022'!$F$141</definedName>
    <definedName name="QB_ROW_208250" localSheetId="2" hidden="1">'2020'!$F$123</definedName>
    <definedName name="QB_ROW_208250" localSheetId="1" hidden="1">'2021'!$F$134</definedName>
    <definedName name="QB_ROW_208250" localSheetId="0" hidden="1">'2022'!$F$136</definedName>
    <definedName name="QB_ROW_210040" localSheetId="2" hidden="1">'2020'!$E$119</definedName>
    <definedName name="QB_ROW_210040" localSheetId="1" hidden="1">'2021'!$E$130</definedName>
    <definedName name="QB_ROW_210040" localSheetId="0" hidden="1">'2022'!$E$132</definedName>
    <definedName name="QB_ROW_21031" localSheetId="2" hidden="1">'2020'!$D$17</definedName>
    <definedName name="QB_ROW_21031" localSheetId="1" hidden="1">'2021'!$D$17</definedName>
    <definedName name="QB_ROW_21031" localSheetId="0" hidden="1">'2022'!$D$18</definedName>
    <definedName name="QB_ROW_210340" localSheetId="2" hidden="1">'2020'!$E$121</definedName>
    <definedName name="QB_ROW_210340" localSheetId="1" hidden="1">'2021'!$E$132</definedName>
    <definedName name="QB_ROW_210340" localSheetId="0" hidden="1">'2022'!$E$134</definedName>
    <definedName name="QB_ROW_21331" localSheetId="2" hidden="1">'2020'!$D$141</definedName>
    <definedName name="QB_ROW_21331" localSheetId="1" hidden="1">'2021'!$D$153</definedName>
    <definedName name="QB_ROW_21331" localSheetId="0" hidden="1">'2022'!$D$155</definedName>
    <definedName name="QB_ROW_218280" localSheetId="2" hidden="1">'2020'!$I$42</definedName>
    <definedName name="QB_ROW_218280" localSheetId="1" hidden="1">'2021'!$I$43</definedName>
    <definedName name="QB_ROW_218280" localSheetId="0" hidden="1">'2022'!$I$46</definedName>
    <definedName name="QB_ROW_22011" localSheetId="2" hidden="1">'2020'!$B$143</definedName>
    <definedName name="QB_ROW_22011" localSheetId="1" hidden="1">'2021'!$B$155</definedName>
    <definedName name="QB_ROW_22011" localSheetId="0" hidden="1">'2022'!$B$157</definedName>
    <definedName name="QB_ROW_220270" localSheetId="2" hidden="1">'2020'!$H$86</definedName>
    <definedName name="QB_ROW_220270" localSheetId="1" hidden="1">'2021'!$H$89</definedName>
    <definedName name="QB_ROW_220270" localSheetId="0" hidden="1">'2022'!$H$92</definedName>
    <definedName name="QB_ROW_221270" localSheetId="2" hidden="1">'2020'!$H$82</definedName>
    <definedName name="QB_ROW_221270" localSheetId="1" hidden="1">'2021'!$H$85</definedName>
    <definedName name="QB_ROW_221270" localSheetId="0" hidden="1">'2022'!$H$88</definedName>
    <definedName name="QB_ROW_222250" localSheetId="2" hidden="1">'2020'!$F$13</definedName>
    <definedName name="QB_ROW_222250" localSheetId="1" hidden="1">'2021'!$F$13</definedName>
    <definedName name="QB_ROW_222250" localSheetId="0" hidden="1">'2022'!$F$14</definedName>
    <definedName name="QB_ROW_22311" localSheetId="2" hidden="1">'2020'!$B$158</definedName>
    <definedName name="QB_ROW_22311" localSheetId="1" hidden="1">'2021'!$B$164</definedName>
    <definedName name="QB_ROW_22311" localSheetId="0" hidden="1">'2022'!$B$169</definedName>
    <definedName name="QB_ROW_227250" localSheetId="2" hidden="1">'2020'!$F$108</definedName>
    <definedName name="QB_ROW_227250" localSheetId="1" hidden="1">'2021'!$F$113</definedName>
    <definedName name="QB_ROW_227250" localSheetId="0" hidden="1">'2022'!$F$115</definedName>
    <definedName name="QB_ROW_23021" localSheetId="2" hidden="1">'2020'!$C$144</definedName>
    <definedName name="QB_ROW_23250" localSheetId="2" hidden="1">'2020'!$F$10</definedName>
    <definedName name="QB_ROW_23250" localSheetId="1" hidden="1">'2021'!$F$10</definedName>
    <definedName name="QB_ROW_23250" localSheetId="0" hidden="1">'2022'!$F$11</definedName>
    <definedName name="QB_ROW_23321" localSheetId="2" hidden="1">'2020'!$C$148</definedName>
    <definedName name="QB_ROW_233260" localSheetId="2" hidden="1">'2020'!$G$26</definedName>
    <definedName name="QB_ROW_233260" localSheetId="1" hidden="1">'2021'!$G$27</definedName>
    <definedName name="QB_ROW_233260" localSheetId="0" hidden="1">'2022'!$G$29</definedName>
    <definedName name="QB_ROW_24021" localSheetId="2" hidden="1">'2020'!$C$149</definedName>
    <definedName name="QB_ROW_24021" localSheetId="1" hidden="1">'2021'!$C$156</definedName>
    <definedName name="QB_ROW_24021" localSheetId="0" hidden="1">'2022'!$C$158</definedName>
    <definedName name="QB_ROW_24250" localSheetId="2" hidden="1">'2020'!$F$12</definedName>
    <definedName name="QB_ROW_24250" localSheetId="1" hidden="1">'2021'!$F$12</definedName>
    <definedName name="QB_ROW_24250" localSheetId="0" hidden="1">'2022'!$F$13</definedName>
    <definedName name="QB_ROW_24321" localSheetId="2" hidden="1">'2020'!$C$157</definedName>
    <definedName name="QB_ROW_24321" localSheetId="1" hidden="1">'2021'!$C$163</definedName>
    <definedName name="QB_ROW_24321" localSheetId="0" hidden="1">'2022'!$C$168</definedName>
    <definedName name="QB_ROW_25050" localSheetId="2" hidden="1">'2020'!$F$24</definedName>
    <definedName name="QB_ROW_25050" localSheetId="1" hidden="1">'2021'!$F$24</definedName>
    <definedName name="QB_ROW_25050" localSheetId="0" hidden="1">'2022'!$F$25</definedName>
    <definedName name="QB_ROW_25260" localSheetId="2" hidden="1">'2020'!$G$27</definedName>
    <definedName name="QB_ROW_25260" localSheetId="1" hidden="1">'2021'!$G$29</definedName>
    <definedName name="QB_ROW_25260" localSheetId="0" hidden="1">'2022'!$G$31</definedName>
    <definedName name="QB_ROW_25350" localSheetId="2" hidden="1">'2020'!$F$28</definedName>
    <definedName name="QB_ROW_25350" localSheetId="1" hidden="1">'2021'!$F$30</definedName>
    <definedName name="QB_ROW_25350" localSheetId="0" hidden="1">'2022'!$F$32</definedName>
    <definedName name="QB_ROW_259270" localSheetId="2" hidden="1">'2020'!$H$49</definedName>
    <definedName name="QB_ROW_259270" localSheetId="1" hidden="1">'2021'!$H$50</definedName>
    <definedName name="QB_ROW_259270" localSheetId="0" hidden="1">'2022'!$H$53</definedName>
    <definedName name="QB_ROW_260270" localSheetId="2" hidden="1">'2020'!$H$51</definedName>
    <definedName name="QB_ROW_260270" localSheetId="1" hidden="1">'2021'!$H$52</definedName>
    <definedName name="QB_ROW_260270" localSheetId="0" hidden="1">'2022'!$H$55</definedName>
    <definedName name="QB_ROW_261260" localSheetId="2" hidden="1">'2020'!$G$136</definedName>
    <definedName name="QB_ROW_261260" localSheetId="1" hidden="1">'2021'!$G$148</definedName>
    <definedName name="QB_ROW_261260" localSheetId="0" hidden="1">'2022'!$G$150</definedName>
    <definedName name="QB_ROW_262240" localSheetId="2" hidden="1">'2020'!$E$146</definedName>
    <definedName name="QB_ROW_263240" localSheetId="2" hidden="1">'2020'!$E$155</definedName>
    <definedName name="QB_ROW_264250" localSheetId="2" hidden="1">'2020'!$F$126</definedName>
    <definedName name="QB_ROW_264250" localSheetId="1" hidden="1">'2021'!$F$140</definedName>
    <definedName name="QB_ROW_264250" localSheetId="0" hidden="1">'2022'!$F$142</definedName>
    <definedName name="QB_ROW_27050" localSheetId="2" hidden="1">'2020'!$F$30</definedName>
    <definedName name="QB_ROW_27050" localSheetId="1" hidden="1">'2021'!$F$32</definedName>
    <definedName name="QB_ROW_27050" localSheetId="0" hidden="1">'2022'!$F$34</definedName>
    <definedName name="QB_ROW_27350" localSheetId="2" hidden="1">'2020'!$F$35</definedName>
    <definedName name="QB_ROW_27350" localSheetId="1" hidden="1">'2021'!$F$37</definedName>
    <definedName name="QB_ROW_27350" localSheetId="0" hidden="1">'2022'!$F$39</definedName>
    <definedName name="QB_ROW_278270" localSheetId="2" hidden="1">'2020'!$H$58</definedName>
    <definedName name="QB_ROW_278270" localSheetId="1" hidden="1">'2021'!$H$60</definedName>
    <definedName name="QB_ROW_278270" localSheetId="0" hidden="1">'2022'!$H$63</definedName>
    <definedName name="QB_ROW_287280" localSheetId="2" hidden="1">'2020'!$I$45</definedName>
    <definedName name="QB_ROW_287280" localSheetId="1" hidden="1">'2021'!$I$46</definedName>
    <definedName name="QB_ROW_287280" localSheetId="0" hidden="1">'2022'!$I$49</definedName>
    <definedName name="QB_ROW_294250" localSheetId="2" hidden="1">'2020'!$F$115</definedName>
    <definedName name="QB_ROW_294250" localSheetId="1" hidden="1">'2021'!$F$126</definedName>
    <definedName name="QB_ROW_294250" localSheetId="0" hidden="1">'2022'!$F$128</definedName>
    <definedName name="QB_ROW_306260" localSheetId="2" hidden="1">'2020'!$G$25</definedName>
    <definedName name="QB_ROW_306260" localSheetId="1" hidden="1">'2021'!$G$25</definedName>
    <definedName name="QB_ROW_306260" localSheetId="0" hidden="1">'2022'!$G$26</definedName>
    <definedName name="QB_ROW_308250" localSheetId="2" hidden="1">'2020'!$F$29</definedName>
    <definedName name="QB_ROW_308250" localSheetId="1" hidden="1">'2021'!$F$31</definedName>
    <definedName name="QB_ROW_308250" localSheetId="0" hidden="1">'2022'!$F$33</definedName>
    <definedName name="QB_ROW_318240" localSheetId="2" hidden="1">'2020'!$E$151</definedName>
    <definedName name="QB_ROW_318240" localSheetId="1" hidden="1">'2021'!$E$158</definedName>
    <definedName name="QB_ROW_318240" localSheetId="0" hidden="1">'2022'!$E$160</definedName>
    <definedName name="QB_ROW_319270" localSheetId="2" hidden="1">'2020'!$H$47</definedName>
    <definedName name="QB_ROW_319270" localSheetId="1" hidden="1">'2021'!$H$48</definedName>
    <definedName name="QB_ROW_319270" localSheetId="0" hidden="1">'2022'!$H$51</definedName>
    <definedName name="QB_ROW_321060" localSheetId="2" hidden="1">'2020'!$G$53</definedName>
    <definedName name="QB_ROW_321060" localSheetId="1" hidden="1">'2021'!$G$54</definedName>
    <definedName name="QB_ROW_321060" localSheetId="0" hidden="1">'2022'!$G$57</definedName>
    <definedName name="QB_ROW_321360" localSheetId="2" hidden="1">'2020'!$G$61</definedName>
    <definedName name="QB_ROW_321360" localSheetId="1" hidden="1">'2021'!$G$63</definedName>
    <definedName name="QB_ROW_321360" localSheetId="0" hidden="1">'2022'!$G$66</definedName>
    <definedName name="QB_ROW_322270" localSheetId="2" hidden="1">'2020'!$H$57</definedName>
    <definedName name="QB_ROW_322270" localSheetId="1" hidden="1">'2021'!$H$59</definedName>
    <definedName name="QB_ROW_322270" localSheetId="0" hidden="1">'2022'!$H$62</definedName>
    <definedName name="QB_ROW_323270" localSheetId="2" hidden="1">'2020'!$H$55</definedName>
    <definedName name="QB_ROW_323270" localSheetId="1" hidden="1">'2021'!$H$57</definedName>
    <definedName name="QB_ROW_323270" localSheetId="0" hidden="1">'2022'!$H$60</definedName>
    <definedName name="QB_ROW_324270" localSheetId="2" hidden="1">'2020'!$H$56</definedName>
    <definedName name="QB_ROW_324270" localSheetId="1" hidden="1">'2021'!$H$58</definedName>
    <definedName name="QB_ROW_324270" localSheetId="0" hidden="1">'2022'!$H$61</definedName>
    <definedName name="QB_ROW_329260" localSheetId="1" hidden="1">'2021'!$G$123</definedName>
    <definedName name="QB_ROW_329260" localSheetId="0" hidden="1">'2022'!$G$124</definedName>
    <definedName name="QB_ROW_34050" localSheetId="2" hidden="1">'2020'!$F$37</definedName>
    <definedName name="QB_ROW_34050" localSheetId="1" hidden="1">'2021'!$F$39</definedName>
    <definedName name="QB_ROW_34050" localSheetId="0" hidden="1">'2022'!$F$42</definedName>
    <definedName name="QB_ROW_341270" localSheetId="2" hidden="1">'2020'!$H$59</definedName>
    <definedName name="QB_ROW_341270" localSheetId="1" hidden="1">'2021'!$H$61</definedName>
    <definedName name="QB_ROW_341270" localSheetId="0" hidden="1">'2022'!$H$64</definedName>
    <definedName name="QB_ROW_34350" localSheetId="2" hidden="1">'2020'!$F$67</definedName>
    <definedName name="QB_ROW_34350" localSheetId="1" hidden="1">'2021'!$F$69</definedName>
    <definedName name="QB_ROW_34350" localSheetId="0" hidden="1">'2022'!$F$72</definedName>
    <definedName name="QB_ROW_354270" localSheetId="2" hidden="1">'2020'!$H$60</definedName>
    <definedName name="QB_ROW_354270" localSheetId="1" hidden="1">'2021'!$H$62</definedName>
    <definedName name="QB_ROW_354270" localSheetId="0" hidden="1">'2022'!$H$65</definedName>
    <definedName name="QB_ROW_369040" localSheetId="2" hidden="1">'2020'!$E$134</definedName>
    <definedName name="QB_ROW_369040" localSheetId="1" hidden="1">'2021'!$E$146</definedName>
    <definedName name="QB_ROW_369040" localSheetId="0" hidden="1">'2022'!$E$148</definedName>
    <definedName name="QB_ROW_369340" localSheetId="2" hidden="1">'2020'!$E$140</definedName>
    <definedName name="QB_ROW_369340" localSheetId="1" hidden="1">'2021'!$E$152</definedName>
    <definedName name="QB_ROW_369340" localSheetId="0" hidden="1">'2022'!$E$154</definedName>
    <definedName name="QB_ROW_370050" localSheetId="2" hidden="1">'2020'!$F$20</definedName>
    <definedName name="QB_ROW_370050" localSheetId="1" hidden="1">'2021'!$F$20</definedName>
    <definedName name="QB_ROW_370050" localSheetId="0" hidden="1">'2022'!$F$21</definedName>
    <definedName name="QB_ROW_370350" localSheetId="2" hidden="1">'2020'!$F$23</definedName>
    <definedName name="QB_ROW_370350" localSheetId="1" hidden="1">'2021'!$F$23</definedName>
    <definedName name="QB_ROW_370350" localSheetId="0" hidden="1">'2022'!$F$24</definedName>
    <definedName name="QB_ROW_38060" localSheetId="2" hidden="1">'2020'!$G$62</definedName>
    <definedName name="QB_ROW_38060" localSheetId="1" hidden="1">'2021'!$G$64</definedName>
    <definedName name="QB_ROW_38060" localSheetId="0" hidden="1">'2022'!$G$67</definedName>
    <definedName name="QB_ROW_38360" localSheetId="2" hidden="1">'2020'!$G$66</definedName>
    <definedName name="QB_ROW_38360" localSheetId="1" hidden="1">'2021'!$G$68</definedName>
    <definedName name="QB_ROW_38360" localSheetId="0" hidden="1">'2022'!$G$71</definedName>
    <definedName name="QB_ROW_387270" localSheetId="2" hidden="1">'2020'!$H$54</definedName>
    <definedName name="QB_ROW_387270" localSheetId="1" hidden="1">'2021'!$H$56</definedName>
    <definedName name="QB_ROW_387270" localSheetId="0" hidden="1">'2022'!$H$59</definedName>
    <definedName name="QB_ROW_388260" localSheetId="1" hidden="1">'2021'!$G$137</definedName>
    <definedName name="QB_ROW_388260" localSheetId="0" hidden="1">'2022'!$G$139</definedName>
    <definedName name="QB_ROW_390270" localSheetId="2" hidden="1">'2020'!$H$89</definedName>
    <definedName name="QB_ROW_390270" localSheetId="1" hidden="1">'2021'!$H$92</definedName>
    <definedName name="QB_ROW_390270" localSheetId="0" hidden="1">'2022'!$H$95</definedName>
    <definedName name="QB_ROW_39270" localSheetId="2" hidden="1">'2020'!$H$63</definedName>
    <definedName name="QB_ROW_39270" localSheetId="1" hidden="1">'2021'!$H$65</definedName>
    <definedName name="QB_ROW_39270" localSheetId="0" hidden="1">'2022'!$H$68</definedName>
    <definedName name="QB_ROW_394260" localSheetId="2" hidden="1">'2020'!$G$32</definedName>
    <definedName name="QB_ROW_394260" localSheetId="1" hidden="1">'2021'!$G$34</definedName>
    <definedName name="QB_ROW_394260" localSheetId="0" hidden="1">'2022'!$G$36</definedName>
    <definedName name="QB_ROW_41270" localSheetId="2" hidden="1">'2020'!$H$64</definedName>
    <definedName name="QB_ROW_41270" localSheetId="1" hidden="1">'2021'!$H$66</definedName>
    <definedName name="QB_ROW_41270" localSheetId="0" hidden="1">'2022'!$H$69</definedName>
    <definedName name="QB_ROW_415270" localSheetId="2" hidden="1">'2020'!$H$83</definedName>
    <definedName name="QB_ROW_415270" localSheetId="1" hidden="1">'2021'!$H$86</definedName>
    <definedName name="QB_ROW_415270" localSheetId="0" hidden="1">'2022'!$H$89</definedName>
    <definedName name="QB_ROW_417280" localSheetId="2" hidden="1">'2020'!$I$44</definedName>
    <definedName name="QB_ROW_417280" localSheetId="1" hidden="1">'2021'!$I$45</definedName>
    <definedName name="QB_ROW_417280" localSheetId="0" hidden="1">'2022'!$I$48</definedName>
    <definedName name="QB_ROW_418250" localSheetId="2" hidden="1">'2020'!$F$105</definedName>
    <definedName name="QB_ROW_418250" localSheetId="1" hidden="1">'2021'!$F$109</definedName>
    <definedName name="QB_ROW_418250" localSheetId="0" hidden="1">'2022'!$F$111</definedName>
    <definedName name="QB_ROW_427240" localSheetId="0" hidden="1">'2022'!$E$5</definedName>
    <definedName name="QB_ROW_43270" localSheetId="2" hidden="1">'2020'!$H$65</definedName>
    <definedName name="QB_ROW_43270" localSheetId="1" hidden="1">'2021'!$H$67</definedName>
    <definedName name="QB_ROW_43270" localSheetId="0" hidden="1">'2022'!$H$70</definedName>
    <definedName name="QB_ROW_440230" localSheetId="2" hidden="1">'2020'!$D$153</definedName>
    <definedName name="QB_ROW_440230" localSheetId="0" hidden="1">'2022'!$D$167</definedName>
    <definedName name="QB_ROW_441250" localSheetId="2" hidden="1">'2020'!$F$8</definedName>
    <definedName name="QB_ROW_441250" localSheetId="1" hidden="1">'2021'!$F$8</definedName>
    <definedName name="QB_ROW_441250" localSheetId="0" hidden="1">'2022'!$F$9</definedName>
    <definedName name="QB_ROW_44250" localSheetId="2" hidden="1">'2020'!$F$68</definedName>
    <definedName name="QB_ROW_44250" localSheetId="1" hidden="1">'2021'!$F$70</definedName>
    <definedName name="QB_ROW_44250" localSheetId="0" hidden="1">'2022'!$F$73</definedName>
    <definedName name="QB_ROW_445260" localSheetId="1" hidden="1">'2021'!$G$73</definedName>
    <definedName name="QB_ROW_445260" localSheetId="0" hidden="1">'2022'!$G$76</definedName>
    <definedName name="QB_ROW_447260" localSheetId="1" hidden="1">'2021'!$G$26</definedName>
    <definedName name="QB_ROW_447260" localSheetId="0" hidden="1">'2022'!$G$27</definedName>
    <definedName name="QB_ROW_448270" localSheetId="1" hidden="1">'2021'!$H$55</definedName>
    <definedName name="QB_ROW_448270" localSheetId="0" hidden="1">'2022'!$H$58</definedName>
    <definedName name="QB_ROW_449030" localSheetId="2" hidden="1">'2020'!$D$150</definedName>
    <definedName name="QB_ROW_449030" localSheetId="1" hidden="1">'2021'!$D$157</definedName>
    <definedName name="QB_ROW_449030" localSheetId="0" hidden="1">'2022'!$D$159</definedName>
    <definedName name="QB_ROW_449330" localSheetId="2" hidden="1">'2020'!$D$152</definedName>
    <definedName name="QB_ROW_449330" localSheetId="1" hidden="1">'2021'!$D$162</definedName>
    <definedName name="QB_ROW_449330" localSheetId="0" hidden="1">'2022'!$D$166</definedName>
    <definedName name="QB_ROW_450240" localSheetId="1" hidden="1">'2021'!$E$159</definedName>
    <definedName name="QB_ROW_450240" localSheetId="0" hidden="1">'2022'!$E$163</definedName>
    <definedName name="QB_ROW_451240" localSheetId="1" hidden="1">'2021'!$E$160</definedName>
    <definedName name="QB_ROW_451240" localSheetId="0" hidden="1">'2022'!$E$164</definedName>
    <definedName name="QB_ROW_452240" localSheetId="1" hidden="1">'2021'!$E$161</definedName>
    <definedName name="QB_ROW_452240" localSheetId="0" hidden="1">'2022'!$E$165</definedName>
    <definedName name="QB_ROW_45250" localSheetId="2" hidden="1">'2020'!$F$69</definedName>
    <definedName name="QB_ROW_45250" localSheetId="1" hidden="1">'2021'!$F$71</definedName>
    <definedName name="QB_ROW_45250" localSheetId="0" hidden="1">'2022'!$F$74</definedName>
    <definedName name="QB_ROW_454250" localSheetId="1" hidden="1">'2021'!$F$117</definedName>
    <definedName name="QB_ROW_455260" localSheetId="1" hidden="1">'2021'!$G$121</definedName>
    <definedName name="QB_ROW_455260" localSheetId="0" hidden="1">'2022'!$G$122</definedName>
    <definedName name="QB_ROW_456250" localSheetId="1" hidden="1">'2021'!$F$116</definedName>
    <definedName name="QB_ROW_457260" localSheetId="1" hidden="1">'2021'!$G$120</definedName>
    <definedName name="QB_ROW_457260" localSheetId="0" hidden="1">'2022'!$G$121</definedName>
    <definedName name="QB_ROW_458260" localSheetId="1" hidden="1">'2021'!$G$119</definedName>
    <definedName name="QB_ROW_458260" localSheetId="0" hidden="1">'2022'!$G$120</definedName>
    <definedName name="QB_ROW_459250" localSheetId="1" hidden="1">'2021'!$F$108</definedName>
    <definedName name="QB_ROW_46050" localSheetId="2" hidden="1">'2020'!$F$70</definedName>
    <definedName name="QB_ROW_46050" localSheetId="1" hidden="1">'2021'!$F$72</definedName>
    <definedName name="QB_ROW_46050" localSheetId="0" hidden="1">'2022'!$F$75</definedName>
    <definedName name="QB_ROW_46350" localSheetId="2" hidden="1">'2020'!$F$73</definedName>
    <definedName name="QB_ROW_46350" localSheetId="1" hidden="1">'2021'!$F$76</definedName>
    <definedName name="QB_ROW_46350" localSheetId="0" hidden="1">'2022'!$F$79</definedName>
    <definedName name="QB_ROW_47260" localSheetId="2" hidden="1">'2020'!$G$72</definedName>
    <definedName name="QB_ROW_47260" localSheetId="1" hidden="1">'2021'!$G$75</definedName>
    <definedName name="QB_ROW_47260" localSheetId="0" hidden="1">'2022'!$G$78</definedName>
    <definedName name="QB_ROW_477260" localSheetId="0" hidden="1">'2022'!$G$28</definedName>
    <definedName name="QB_ROW_478250" localSheetId="0" hidden="1">'2022'!$F$41</definedName>
    <definedName name="QB_ROW_479240" localSheetId="0" hidden="1">'2022'!$E$162</definedName>
    <definedName name="QB_ROW_480240" localSheetId="0" hidden="1">'2022'!$E$161</definedName>
    <definedName name="QB_ROW_482260" localSheetId="0" hidden="1">'2022'!$G$119</definedName>
    <definedName name="QB_ROW_483260" localSheetId="0" hidden="1">'2022'!$G$125</definedName>
    <definedName name="QB_ROW_5260" localSheetId="1" hidden="1">'2021'!$G$28</definedName>
    <definedName name="QB_ROW_5260" localSheetId="0" hidden="1">'2022'!$G$30</definedName>
    <definedName name="QB_ROW_53060" localSheetId="2" hidden="1">'2020'!$G$81</definedName>
    <definedName name="QB_ROW_53060" localSheetId="1" hidden="1">'2021'!$G$84</definedName>
    <definedName name="QB_ROW_53060" localSheetId="0" hidden="1">'2022'!$G$87</definedName>
    <definedName name="QB_ROW_53360" localSheetId="2" hidden="1">'2020'!$G$87</definedName>
    <definedName name="QB_ROW_53360" localSheetId="1" hidden="1">'2021'!$G$90</definedName>
    <definedName name="QB_ROW_53360" localSheetId="0" hidden="1">'2022'!$G$93</definedName>
    <definedName name="QB_ROW_54050" localSheetId="2" hidden="1">'2020'!$F$129</definedName>
    <definedName name="QB_ROW_54050" localSheetId="1" hidden="1">'2021'!$F$142</definedName>
    <definedName name="QB_ROW_54050" localSheetId="0" hidden="1">'2022'!$F$144</definedName>
    <definedName name="QB_ROW_54350" localSheetId="2" hidden="1">'2020'!$F$132</definedName>
    <definedName name="QB_ROW_54350" localSheetId="1" hidden="1">'2021'!$F$144</definedName>
    <definedName name="QB_ROW_54350" localSheetId="0" hidden="1">'2022'!$F$146</definedName>
    <definedName name="QB_ROW_55250" localSheetId="2" hidden="1">'2020'!$F$11</definedName>
    <definedName name="QB_ROW_55250" localSheetId="1" hidden="1">'2021'!$F$11</definedName>
    <definedName name="QB_ROW_55250" localSheetId="0" hidden="1">'2022'!$F$12</definedName>
    <definedName name="QB_ROW_56260" localSheetId="2" hidden="1">'2020'!$G$130</definedName>
    <definedName name="QB_ROW_56260" localSheetId="1" hidden="1">'2021'!$G$143</definedName>
    <definedName name="QB_ROW_56260" localSheetId="0" hidden="1">'2022'!$G$145</definedName>
    <definedName name="QB_ROW_57260" localSheetId="2" hidden="1">'2020'!$G$131</definedName>
    <definedName name="QB_ROW_58060" localSheetId="2" hidden="1">'2020'!$G$88</definedName>
    <definedName name="QB_ROW_58060" localSheetId="1" hidden="1">'2021'!$G$91</definedName>
    <definedName name="QB_ROW_58060" localSheetId="0" hidden="1">'2022'!$G$94</definedName>
    <definedName name="QB_ROW_58360" localSheetId="2" hidden="1">'2020'!$G$96</definedName>
    <definedName name="QB_ROW_58360" localSheetId="1" hidden="1">'2021'!$G$99</definedName>
    <definedName name="QB_ROW_58360" localSheetId="0" hidden="1">'2022'!$G$102</definedName>
    <definedName name="QB_ROW_59070" localSheetId="2" hidden="1">'2020'!$H$90</definedName>
    <definedName name="QB_ROW_59070" localSheetId="1" hidden="1">'2021'!$H$93</definedName>
    <definedName name="QB_ROW_59070" localSheetId="0" hidden="1">'2022'!$H$96</definedName>
    <definedName name="QB_ROW_59370" localSheetId="2" hidden="1">'2020'!$H$94</definedName>
    <definedName name="QB_ROW_59370" localSheetId="1" hidden="1">'2021'!$H$97</definedName>
    <definedName name="QB_ROW_59370" localSheetId="0" hidden="1">'2022'!$H$100</definedName>
    <definedName name="QB_ROW_61240" localSheetId="2" hidden="1">'2020'!$E$6</definedName>
    <definedName name="QB_ROW_61240" localSheetId="1" hidden="1">'2021'!$E$6</definedName>
    <definedName name="QB_ROW_61240" localSheetId="0" hidden="1">'2022'!$E$7</definedName>
    <definedName name="QB_ROW_62030" localSheetId="2" hidden="1">'2020'!$D$145</definedName>
    <definedName name="QB_ROW_62330" localSheetId="2" hidden="1">'2020'!$D$147</definedName>
    <definedName name="QB_ROW_63030" localSheetId="2" hidden="1">'2020'!$D$154</definedName>
    <definedName name="QB_ROW_63330" localSheetId="2" hidden="1">'2020'!$D$156</definedName>
    <definedName name="QB_ROW_70040" localSheetId="2" hidden="1">'2020'!$E$7</definedName>
    <definedName name="QB_ROW_70040" localSheetId="1" hidden="1">'2021'!$E$7</definedName>
    <definedName name="QB_ROW_70040" localSheetId="0" hidden="1">'2022'!$E$8</definedName>
    <definedName name="QB_ROW_70340" localSheetId="2" hidden="1">'2020'!$E$14</definedName>
    <definedName name="QB_ROW_70340" localSheetId="1" hidden="1">'2021'!$E$14</definedName>
    <definedName name="QB_ROW_70340" localSheetId="0" hidden="1">'2022'!$E$15</definedName>
    <definedName name="QB_ROW_72250" localSheetId="2" hidden="1">'2020'!$F$9</definedName>
    <definedName name="QB_ROW_72250" localSheetId="1" hidden="1">'2021'!$F$9</definedName>
    <definedName name="QB_ROW_72250" localSheetId="0" hidden="1">'2022'!$F$10</definedName>
    <definedName name="QB_ROW_74260" localSheetId="2" hidden="1">'2020'!$G$38</definedName>
    <definedName name="QB_ROW_75260" localSheetId="2" hidden="1">'2020'!$G$33</definedName>
    <definedName name="QB_ROW_75260" localSheetId="1" hidden="1">'2021'!$G$35</definedName>
    <definedName name="QB_ROW_75260" localSheetId="0" hidden="1">'2022'!$G$37</definedName>
    <definedName name="QB_ROW_76250" localSheetId="2" hidden="1">'2020'!$F$36</definedName>
    <definedName name="QB_ROW_76250" localSheetId="1" hidden="1">'2021'!$F$38</definedName>
    <definedName name="QB_ROW_76250" localSheetId="0" hidden="1">'2022'!$F$40</definedName>
    <definedName name="QB_ROW_77260" localSheetId="2" hidden="1">'2020'!$G$71</definedName>
    <definedName name="QB_ROW_77260" localSheetId="1" hidden="1">'2021'!$G$74</definedName>
    <definedName name="QB_ROW_77260" localSheetId="0" hidden="1">'2022'!$G$77</definedName>
    <definedName name="QB_ROW_80280" localSheetId="2" hidden="1">'2020'!$I$41</definedName>
    <definedName name="QB_ROW_80280" localSheetId="1" hidden="1">'2021'!$I$42</definedName>
    <definedName name="QB_ROW_80280" localSheetId="0" hidden="1">'2022'!$I$45</definedName>
    <definedName name="QB_ROW_82060" localSheetId="2" hidden="1">'2020'!$G$39</definedName>
    <definedName name="QB_ROW_82060" localSheetId="1" hidden="1">'2021'!$G$40</definedName>
    <definedName name="QB_ROW_82060" localSheetId="0" hidden="1">'2022'!$G$43</definedName>
    <definedName name="QB_ROW_82360" localSheetId="2" hidden="1">'2020'!$G$52</definedName>
    <definedName name="QB_ROW_82360" localSheetId="1" hidden="1">'2021'!$G$53</definedName>
    <definedName name="QB_ROW_82360" localSheetId="0" hidden="1">'2022'!$G$56</definedName>
    <definedName name="QB_ROW_83280" localSheetId="2" hidden="1">'2020'!$I$93</definedName>
    <definedName name="QB_ROW_83280" localSheetId="1" hidden="1">'2021'!$I$96</definedName>
    <definedName name="QB_ROW_83280" localSheetId="0" hidden="1">'2022'!$I$99</definedName>
    <definedName name="QB_ROW_84280" localSheetId="2" hidden="1">'2020'!$I$91</definedName>
    <definedName name="QB_ROW_84280" localSheetId="1" hidden="1">'2021'!$I$94</definedName>
    <definedName name="QB_ROW_84280" localSheetId="0" hidden="1">'2022'!$I$97</definedName>
    <definedName name="QB_ROW_86260" localSheetId="2" hidden="1">'2020'!$G$97</definedName>
    <definedName name="QB_ROW_86260" localSheetId="1" hidden="1">'2021'!$G$100</definedName>
    <definedName name="QB_ROW_86260" localSheetId="0" hidden="1">'2022'!$G$103</definedName>
    <definedName name="QB_ROW_86321" localSheetId="2" hidden="1">'2020'!$C$16</definedName>
    <definedName name="QB_ROW_86321" localSheetId="1" hidden="1">'2021'!$C$16</definedName>
    <definedName name="QB_ROW_86321" localSheetId="0" hidden="1">'2022'!$C$17</definedName>
    <definedName name="QB_ROW_87250" localSheetId="2" hidden="1">'2020'!$F$101</definedName>
    <definedName name="QB_ROW_87250" localSheetId="1" hidden="1">'2021'!$F$104</definedName>
    <definedName name="QB_ROW_87250" localSheetId="0" hidden="1">'2022'!$F$107</definedName>
    <definedName name="QB_ROW_88250" localSheetId="2" hidden="1">'2020'!$F$102</definedName>
    <definedName name="QB_ROW_88250" localSheetId="1" hidden="1">'2021'!$F$105</definedName>
    <definedName name="QB_ROW_88250" localSheetId="0" hidden="1">'2022'!$F$108</definedName>
    <definedName name="QB_ROW_90250" localSheetId="2" hidden="1">'2020'!$F$106</definedName>
    <definedName name="QB_ROW_90250" localSheetId="1" hidden="1">'2021'!$F$111</definedName>
    <definedName name="QB_ROW_90250" localSheetId="0" hidden="1">'2022'!$F$113</definedName>
    <definedName name="QB_ROW_91350" localSheetId="2" hidden="1">'2020'!$F$117</definedName>
    <definedName name="QB_ROW_91350" localSheetId="1" hidden="1">'2021'!$F$128</definedName>
    <definedName name="QB_ROW_91350" localSheetId="0" hidden="1">'2022'!$F$130</definedName>
    <definedName name="QB_ROW_92060" localSheetId="2" hidden="1">'2020'!$G$75</definedName>
    <definedName name="QB_ROW_92060" localSheetId="1" hidden="1">'2021'!$G$78</definedName>
    <definedName name="QB_ROW_92060" localSheetId="0" hidden="1">'2022'!$G$81</definedName>
    <definedName name="QB_ROW_92270" localSheetId="2" hidden="1">'2020'!$H$79</definedName>
    <definedName name="QB_ROW_92270" localSheetId="1" hidden="1">'2021'!$H$82</definedName>
    <definedName name="QB_ROW_92270" localSheetId="0" hidden="1">'2022'!$H$85</definedName>
    <definedName name="QB_ROW_92360" localSheetId="2" hidden="1">'2020'!$G$80</definedName>
    <definedName name="QB_ROW_92360" localSheetId="1" hidden="1">'2021'!$G$83</definedName>
    <definedName name="QB_ROW_92360" localSheetId="0" hidden="1">'2022'!$G$86</definedName>
    <definedName name="QB_ROW_94250" localSheetId="2" hidden="1">'2020'!$F$116</definedName>
    <definedName name="QB_ROW_94250" localSheetId="1" hidden="1">'2021'!$F$127</definedName>
    <definedName name="QB_ROW_94250" localSheetId="0" hidden="1">'2022'!$F$129</definedName>
    <definedName name="QB_ROW_96250" localSheetId="2" hidden="1">'2020'!$F$107</definedName>
    <definedName name="QB_ROW_96250" localSheetId="1" hidden="1">'2021'!$F$112</definedName>
    <definedName name="QB_ROW_96250" localSheetId="0" hidden="1">'2022'!$F$114</definedName>
    <definedName name="QB_ROW_97050" localSheetId="2" hidden="1">'2020'!$F$111</definedName>
    <definedName name="QB_ROW_97050" localSheetId="1" hidden="1">'2021'!$F$118</definedName>
    <definedName name="QB_ROW_97050" localSheetId="0" hidden="1">'2022'!$F$118</definedName>
    <definedName name="QB_ROW_97260" localSheetId="2" hidden="1">'2020'!$G$113</definedName>
    <definedName name="QB_ROW_97260" localSheetId="1" hidden="1">'2021'!$G$124</definedName>
    <definedName name="QB_ROW_97260" localSheetId="0" hidden="1">'2022'!$G$126</definedName>
    <definedName name="QB_ROW_97350" localSheetId="2" hidden="1">'2020'!$F$114</definedName>
    <definedName name="QB_ROW_97350" localSheetId="1" hidden="1">'2021'!$F$125</definedName>
    <definedName name="QB_ROW_97350" localSheetId="0" hidden="1">'2022'!$F$127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2">"C:\Documents and Settings\All Users\Documents\Intuit\QuickBooks\Company Files\NFPD.QBW"</definedName>
    <definedName name="QBCOMPANYFILENAME" localSheetId="1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ENDDATE" localSheetId="2">20201231</definedName>
    <definedName name="QBENDDATE" localSheetId="1">20211231</definedName>
    <definedName name="QBENDDATE" localSheetId="0">20221231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2">5924</definedName>
    <definedName name="QBMETADATASIZE" localSheetId="1">5924</definedName>
    <definedName name="QBMETADATASIZE" localSheetId="0">5924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2">TRUE</definedName>
    <definedName name="QBPRESERVESPACE" localSheetId="1">TRUE</definedName>
    <definedName name="QBPRESERVESPACE" localSheetId="0">TRUE</definedName>
    <definedName name="QBREPORTCOLAXIS" localSheetId="2">8</definedName>
    <definedName name="QBREPORTCOLAXIS" localSheetId="1">8</definedName>
    <definedName name="QBREPORTCOLAXIS" localSheetId="0">8</definedName>
    <definedName name="QBREPORTCOMPANYID" localSheetId="2">"8485c3b05ade4270975b6060e7430806"</definedName>
    <definedName name="QBREPORTCOMPANYID" localSheetId="1">"8485c3b05ade4270975b6060e7430806"</definedName>
    <definedName name="QBREPORTCOMPANYID" localSheetId="0">"8485c3b05ade4270975b6060e7430806"</definedName>
    <definedName name="QBREPORTCOMPARECOL_ANNUALBUDGET" localSheetId="2">FALSE</definedName>
    <definedName name="QBREPORTCOMPARECOL_ANNUALBUDGET" localSheetId="1">FALSE</definedName>
    <definedName name="QBREPORTCOMPARECOL_ANNUALBUDGET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0">FALSE</definedName>
    <definedName name="QBREPORTCOMPARECOL_BUDDIFF" localSheetId="2">FALSE</definedName>
    <definedName name="QBREPORTCOMPARECOL_BUDDIFF" localSheetId="1">FALSE</definedName>
    <definedName name="QBREPORTCOMPARECOL_BUDDIFF" localSheetId="0">FALSE</definedName>
    <definedName name="QBREPORTCOMPARECOL_BUDGET" localSheetId="2">TRUE</definedName>
    <definedName name="QBREPORTCOMPARECOL_BUDGET" localSheetId="1">TRUE</definedName>
    <definedName name="QBREPORTCOMPARECOL_BUDGET" localSheetId="0">TRUE</definedName>
    <definedName name="QBREPORTCOMPARECOL_BUDPCT" localSheetId="2">FALSE</definedName>
    <definedName name="QBREPORTCOMPARECOL_BUDPCT" localSheetId="1">FALSE</definedName>
    <definedName name="QBREPORTCOMPARECOL_BUDPCT" localSheetId="0">FALSE</definedName>
    <definedName name="QBREPORTCOMPARECOL_COGS" localSheetId="2">FALSE</definedName>
    <definedName name="QBREPORTCOMPARECOL_COGS" localSheetId="1">FALSE</definedName>
    <definedName name="QBREPORTCOMPARECOL_COGS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2">TRUE</definedName>
    <definedName name="QBREPORTCOMPARECOL_EXCLUDECURPERIOD" localSheetId="1">TRUE</definedName>
    <definedName name="QBREPORTCOMPARECOL_EXCLUDECURPERIOD" localSheetId="0">TRUE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0">FALSE</definedName>
    <definedName name="QBREPORTCOMPARECOL_HOURS" localSheetId="2">FALSE</definedName>
    <definedName name="QBREPORTCOMPARECOL_HOURS" localSheetId="1">FALSE</definedName>
    <definedName name="QBREPORTCOMPARECOL_HOURS" localSheetId="0">FALSE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0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2">FALSE</definedName>
    <definedName name="QBREPORTCOMPARECOL_RATE" localSheetId="1">FALSE</definedName>
    <definedName name="QBREPORTCOMPARECOL_RATE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0">FALSE</definedName>
    <definedName name="QBREPORTCOMPARECOL_YTD" localSheetId="2">FALSE</definedName>
    <definedName name="QBREPORTCOMPARECOL_YTD" localSheetId="1">FALSE</definedName>
    <definedName name="QBREPORTCOMPARECOL_YTD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0">FALSE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2">11</definedName>
    <definedName name="QBREPORTROWAXIS" localSheetId="1">11</definedName>
    <definedName name="QBREPORTROWAXIS" localSheetId="0">11</definedName>
    <definedName name="QBREPORTSUBCOLAXIS" localSheetId="2">24</definedName>
    <definedName name="QBREPORTSUBCOLAXIS" localSheetId="1">24</definedName>
    <definedName name="QBREPORTSUBCOLAXIS" localSheetId="0">24</definedName>
    <definedName name="QBREPORTTYPE" localSheetId="2">287</definedName>
    <definedName name="QBREPORTTYPE" localSheetId="1">287</definedName>
    <definedName name="QBREPORTTYPE" localSheetId="0">287</definedName>
    <definedName name="QBROWHEADERS" localSheetId="2">9</definedName>
    <definedName name="QBROWHEADERS" localSheetId="1">9</definedName>
    <definedName name="QBROWHEADERS" localSheetId="0">9</definedName>
    <definedName name="QBSTARTDATE" localSheetId="2">20200101</definedName>
    <definedName name="QBSTARTDATE" localSheetId="1">20210101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6" i="4" l="1"/>
  <c r="J157" i="4" s="1"/>
  <c r="J152" i="4"/>
  <c r="J147" i="4"/>
  <c r="J148" i="4" s="1"/>
  <c r="J138" i="4"/>
  <c r="J140" i="4" s="1"/>
  <c r="J133" i="4"/>
  <c r="J132" i="4"/>
  <c r="J121" i="4"/>
  <c r="J118" i="4"/>
  <c r="J114" i="4"/>
  <c r="J109" i="4"/>
  <c r="J103" i="4"/>
  <c r="J94" i="4"/>
  <c r="J96" i="4" s="1"/>
  <c r="J98" i="4" s="1"/>
  <c r="J99" i="4" s="1"/>
  <c r="J141" i="4" s="1"/>
  <c r="J87" i="4"/>
  <c r="J80" i="4"/>
  <c r="J73" i="4"/>
  <c r="J66" i="4"/>
  <c r="J61" i="4"/>
  <c r="J46" i="4"/>
  <c r="J52" i="4" s="1"/>
  <c r="J67" i="4" s="1"/>
  <c r="J35" i="4"/>
  <c r="J28" i="4"/>
  <c r="J23" i="4"/>
  <c r="J15" i="4"/>
  <c r="J16" i="4" s="1"/>
  <c r="J14" i="4"/>
  <c r="J164" i="3"/>
  <c r="J163" i="3"/>
  <c r="J162" i="3"/>
  <c r="J152" i="3"/>
  <c r="J150" i="3"/>
  <c r="J144" i="3"/>
  <c r="J145" i="3" s="1"/>
  <c r="J139" i="3"/>
  <c r="J132" i="3"/>
  <c r="J125" i="3"/>
  <c r="J129" i="3" s="1"/>
  <c r="J114" i="3"/>
  <c r="J106" i="3"/>
  <c r="J101" i="3"/>
  <c r="J99" i="3"/>
  <c r="J97" i="3"/>
  <c r="J90" i="3"/>
  <c r="J83" i="3"/>
  <c r="J76" i="3"/>
  <c r="J68" i="3"/>
  <c r="J63" i="3"/>
  <c r="J53" i="3"/>
  <c r="J69" i="3" s="1"/>
  <c r="J47" i="3"/>
  <c r="J37" i="3"/>
  <c r="J30" i="3"/>
  <c r="J23" i="3"/>
  <c r="J14" i="3"/>
  <c r="J15" i="3" s="1"/>
  <c r="J16" i="3" s="1"/>
  <c r="J166" i="2"/>
  <c r="J168" i="2" s="1"/>
  <c r="J169" i="2" s="1"/>
  <c r="J152" i="2"/>
  <c r="J154" i="2" s="1"/>
  <c r="J146" i="2"/>
  <c r="J147" i="2" s="1"/>
  <c r="J141" i="2"/>
  <c r="J134" i="2"/>
  <c r="J127" i="2"/>
  <c r="J131" i="2" s="1"/>
  <c r="J116" i="2"/>
  <c r="J109" i="2"/>
  <c r="J100" i="2"/>
  <c r="J102" i="2" s="1"/>
  <c r="J93" i="2"/>
  <c r="J86" i="2"/>
  <c r="J79" i="2"/>
  <c r="J71" i="2"/>
  <c r="J66" i="2"/>
  <c r="J50" i="2"/>
  <c r="J56" i="2" s="1"/>
  <c r="J72" i="2" s="1"/>
  <c r="J39" i="2"/>
  <c r="J32" i="2"/>
  <c r="J24" i="2"/>
  <c r="J15" i="2"/>
  <c r="J16" i="2" s="1"/>
  <c r="J17" i="2" s="1"/>
  <c r="J102" i="3" l="1"/>
  <c r="J153" i="3" s="1"/>
  <c r="J154" i="3" s="1"/>
  <c r="J165" i="3" s="1"/>
  <c r="J142" i="4"/>
  <c r="J158" i="4"/>
  <c r="J104" i="2"/>
  <c r="J105" i="2" s="1"/>
  <c r="J155" i="2" s="1"/>
  <c r="J156" i="2" s="1"/>
  <c r="J170" i="2" s="1"/>
  <c r="J159" i="4" l="1"/>
</calcChain>
</file>

<file path=xl/sharedStrings.xml><?xml version="1.0" encoding="utf-8"?>
<sst xmlns="http://schemas.openxmlformats.org/spreadsheetml/2006/main" count="491" uniqueCount="181">
  <si>
    <t>Jan - Dec 22</t>
  </si>
  <si>
    <t>Ordinary Income/Expense</t>
  </si>
  <si>
    <t>Income</t>
  </si>
  <si>
    <t>DDA-Share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</si>
  <si>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</si>
  <si>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</si>
  <si>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</si>
  <si>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</si>
  <si>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</si>
  <si>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</si>
  <si>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</si>
  <si>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</si>
  <si>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</si>
  <si>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</si>
  <si>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</si>
  <si>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</si>
  <si>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</si>
  <si>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</si>
  <si>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</si>
  <si>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Bank Fees</t>
  </si>
  <si>
    <t>Pension Treasurer Bank Fees</t>
  </si>
  <si>
    <t>Treasurer &amp; Bank Fees</t>
  </si>
  <si>
    <t>Total Bank Fees</t>
  </si>
  <si>
    <t>Dues and Subscriptions</t>
  </si>
  <si>
    <t>Software</t>
  </si>
  <si>
    <t>Website</t>
  </si>
  <si>
    <t>ESO Contract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</si>
  <si>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</si>
  <si>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</si>
  <si>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</si>
  <si>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</si>
  <si>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</si>
  <si>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</si>
  <si>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</si>
  <si>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</si>
  <si>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</si>
  <si>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</si>
  <si>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</si>
  <si>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</si>
  <si>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Office Equipment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</si>
  <si>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</si>
  <si>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</si>
  <si>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</si>
  <si>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</si>
  <si>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</si>
  <si>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</si>
  <si>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457 Match</t>
  </si>
  <si>
    <t>Term Life</t>
  </si>
  <si>
    <t>Total Chief</t>
  </si>
  <si>
    <t>Fire Fighters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</si>
  <si>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</si>
  <si>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</si>
  <si>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</si>
  <si>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</si>
  <si>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</si>
  <si>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</si>
  <si>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</si>
  <si>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</si>
  <si>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</si>
  <si>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</si>
  <si>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</si>
  <si>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</si>
  <si>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</si>
  <si>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</si>
  <si>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</si>
  <si>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Payroll Taxes</t>
  </si>
  <si>
    <t>FICA</t>
  </si>
  <si>
    <t>Medicare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</si>
  <si>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</si>
  <si>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</si>
  <si>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</si>
  <si>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</si>
  <si>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</si>
  <si>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</si>
  <si>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</si>
  <si>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Accounting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</si>
  <si>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</si>
  <si>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</si>
  <si>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</si>
  <si>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</si>
  <si>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</si>
  <si>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</si>
  <si>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</si>
  <si>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</si>
  <si>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</si>
  <si>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</si>
  <si>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</si>
  <si>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</si>
  <si>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</si>
  <si>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</si>
  <si>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</si>
  <si>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</si>
  <si>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</si>
  <si>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</si>
  <si>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</si>
  <si>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</si>
  <si>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</si>
  <si>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</si>
  <si>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</si>
  <si>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</si>
  <si>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</si>
  <si>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</si>
  <si>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</si>
  <si>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</si>
  <si>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</si>
  <si>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</si>
  <si>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</si>
  <si>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Total COMMUNICATIONS</t>
  </si>
  <si>
    <t>EMERGENCY MEDICAL SERVICES</t>
  </si>
  <si>
    <t>EMS MD Advisor</t>
  </si>
  <si>
    <t>Medical Equipment</t>
  </si>
  <si>
    <t>Medical Supplies</t>
  </si>
  <si>
    <t>Oxygen</t>
  </si>
  <si>
    <t>Physio Maintenance Contract</t>
  </si>
  <si>
    <t>Total EMERGENCY MEDICAL SERVICES</t>
  </si>
  <si>
    <t>FIRE FIGHTING</t>
  </si>
  <si>
    <t>Fire Equipment</t>
  </si>
  <si>
    <t>ISO Testing</t>
  </si>
  <si>
    <t>PPE Wildland</t>
  </si>
  <si>
    <t>PPE Structure</t>
  </si>
  <si>
    <t>Hose Replacement</t>
  </si>
  <si>
    <t>Equipment Maintenance</t>
  </si>
  <si>
    <t>Uniform</t>
  </si>
  <si>
    <t>Clothing</t>
  </si>
  <si>
    <t>Fire Equipment - Other</t>
  </si>
  <si>
    <t>Total Fire Equipment</t>
  </si>
  <si>
    <t>Fire Fighting Consumables</t>
  </si>
  <si>
    <t>Vehicle Fuel</t>
  </si>
  <si>
    <t>Vehicle Maintenance</t>
  </si>
  <si>
    <t>Total FIRE FIGHTING</t>
  </si>
  <si>
    <t>Fire Inspection Program</t>
  </si>
  <si>
    <t>Public Education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</si>
  <si>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</si>
  <si>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</si>
  <si>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</si>
  <si>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</si>
  <si>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</si>
  <si>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</si>
  <si>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</si>
  <si>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</si>
  <si>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</si>
  <si>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</si>
  <si>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</si>
  <si>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</si>
  <si>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</si>
  <si>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</si>
  <si>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</si>
  <si>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</si>
  <si>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</si>
  <si>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</si>
  <si>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</si>
  <si>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</si>
  <si>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</si>
  <si>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Total Expense</t>
  </si>
  <si>
    <t>Net Ordinary Income</t>
  </si>
  <si>
    <t>Other Income/Expense</t>
  </si>
  <si>
    <t>Other Expense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</si>
  <si>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</si>
  <si>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</si>
  <si>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</si>
  <si>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</si>
  <si>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</si>
  <si>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</si>
  <si>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</si>
  <si>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Total Reserve</t>
  </si>
  <si>
    <t>Capital Reserve/Grant Match</t>
  </si>
  <si>
    <t>Total Other Expense</t>
  </si>
  <si>
    <t>Net Other Income</t>
  </si>
  <si>
    <t>Net Income</t>
  </si>
  <si>
    <t>Jan - Dec 21</t>
  </si>
  <si>
    <t>PPE EMS</t>
  </si>
  <si>
    <t>Fit Testing</t>
  </si>
  <si>
    <t>Jan - Dec 20</t>
  </si>
  <si>
    <t>Contract Labor</t>
  </si>
  <si>
    <t>Physicals</t>
  </si>
  <si>
    <t>Other Income</t>
  </si>
  <si>
    <t>Pension Contribution DOLA</t>
  </si>
  <si>
    <t>Total Other Income</t>
  </si>
  <si>
    <t>Other Expenses</t>
  </si>
  <si>
    <t>Pension Match DOLA to FPPA</t>
  </si>
  <si>
    <t>Total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</si>
</sst>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49" fontId="3" fillId="0" borderId="0" xfId="0" applyNumberFormat="1" applyFont="1"/>
    <xf numFmtId="164" fontId="3" fillId="0" borderId="5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D8EC-CB5D-404E-9F40-DCB4FDBB1601}">
  <sheetPr codeName="Sheet2"/>
  <dimension ref="A1:J171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baseColWidth="10" defaultColWidth="8.83203125" defaultRowHeight="15" x14ac:dyDescent="0.2"/>
  <cols>
    <col min="1" max="8" width="3" style="14" customWidth="1"/>
    <col min="9" max="9" width="22.1640625" style="14" customWidth="1"/>
    <col min="10" max="10" width="10.1640625" style="15" bestFit="1" customWidth="1"/>
  </cols>
  <sheetData>
    <row r="1" spans="1:10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s="13" customFormat="1" ht="17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2" t="s">
        <v>0</v>
      </c>
    </row>
    <row r="3" spans="1:10" ht="16" thickTop="1" x14ac:dyDescent="0.2">
      <c r="A3" s="1"/>
      <c r="B3" s="1" t="s">
        <v>1</v>
      </c>
      <c r="C3" s="1"/>
      <c r="D3" s="1"/>
      <c r="E3" s="1"/>
      <c r="F3" s="1"/>
      <c r="G3" s="1"/>
      <c r="H3" s="1"/>
      <c r="I3" s="1"/>
      <c r="J3" s="3"/>
    </row>
    <row r="4" spans="1:10" x14ac:dyDescent="0.2">
      <c r="A4" s="1"/>
      <c r="B4" s="1"/>
      <c r="C4" s="1"/>
      <c r="D4" s="1" t="s">
        <v>2</v>
      </c>
      <c r="E4" s="1"/>
      <c r="F4" s="1"/>
      <c r="G4" s="1"/>
      <c r="H4" s="1"/>
      <c r="I4" s="1"/>
      <c r="J4" s="3"/>
    </row>
    <row r="5" spans="1:10" x14ac:dyDescent="0.2">
      <c r="A5" s="1"/>
      <c r="B5" s="1"/>
      <c r="C5" s="1"/>
      <c r="D5" s="1"/>
      <c r="E5" s="1" t="s">
        <v>3</v>
      </c>
      <c r="F5" s="1"/>
      <c r="G5" s="1"/>
      <c r="H5" s="1"/>
      <c r="I5" s="1"/>
      <c r="J5" s="3">
        <v>25000</v>
      </c>
    </row>
    <row r="6" spans="1:10" x14ac:dyDescent="0.2">
      <c r="A6" s="1"/>
      <c r="B6" s="1"/>
      <c r="C6" s="1"/>
      <c r="D6" s="1"/>
      <c r="E6" s="1" t="s">
        <v>4</v>
      </c>
      <c r="F6" s="1"/>
      <c r="G6" s="1"/>
      <c r="H6" s="1"/>
      <c r="I6" s="1"/>
      <c r="J6" s="3">
        <v>500</v>
      </c>
    </row>
    <row r="7" spans="1:10" x14ac:dyDescent="0.2">
      <c r="A7" s="1"/>
      <c r="B7" s="1"/>
      <c r="C7" s="1"/>
      <c r="D7" s="1"/>
      <c r="E7" s="1" t="s">
        <v>5</v>
      </c>
      <c r="F7" s="1"/>
      <c r="G7" s="1"/>
      <c r="H7" s="1"/>
      <c r="I7" s="1"/>
      <c r="J7" s="3">
        <v>150</v>
      </c>
    </row>
    <row r="8" spans="1:10" x14ac:dyDescent="0.2">
      <c r="A8" s="1"/>
      <c r="B8" s="1"/>
      <c r="C8" s="1"/>
      <c r="D8" s="1"/>
      <c r="E8" s="1" t="s">
        <v>6</v>
      </c>
      <c r="F8" s="1"/>
      <c r="G8" s="1"/>
      <c r="H8" s="1"/>
      <c r="I8" s="1"/>
      <c r="J8" s="3"/>
    </row>
    <row r="9" spans="1:10" x14ac:dyDescent="0.2">
      <c r="A9" s="1"/>
      <c r="B9" s="1"/>
      <c r="C9" s="1"/>
      <c r="D9" s="1"/>
      <c r="E9" s="1"/>
      <c r="F9" s="1" t="s">
        <v>7</v>
      </c>
      <c r="G9" s="1"/>
      <c r="H9" s="1"/>
      <c r="I9" s="1"/>
      <c r="J9" s="3">
        <v>0</v>
      </c>
    </row>
    <row r="10" spans="1:10" x14ac:dyDescent="0.2">
      <c r="A10" s="1"/>
      <c r="B10" s="1"/>
      <c r="C10" s="1"/>
      <c r="D10" s="1"/>
      <c r="E10" s="1"/>
      <c r="F10" s="1" t="s">
        <v>8</v>
      </c>
      <c r="G10" s="1"/>
      <c r="H10" s="1"/>
      <c r="I10" s="1"/>
      <c r="J10" s="3">
        <v>1136366.43</v>
      </c>
    </row>
    <row r="11" spans="1:10" x14ac:dyDescent="0.2">
      <c r="A11" s="1"/>
      <c r="B11" s="1"/>
      <c r="C11" s="1"/>
      <c r="D11" s="1"/>
      <c r="E11" s="1"/>
      <c r="F11" s="1" t="s">
        <v>9</v>
      </c>
      <c r="G11" s="1"/>
      <c r="H11" s="1"/>
      <c r="I11" s="1"/>
      <c r="J11" s="3">
        <v>37454</v>
      </c>
    </row>
    <row r="12" spans="1:10" x14ac:dyDescent="0.2">
      <c r="A12" s="1"/>
      <c r="B12" s="1"/>
      <c r="C12" s="1"/>
      <c r="D12" s="1"/>
      <c r="E12" s="1"/>
      <c r="F12" s="1" t="s">
        <v>10</v>
      </c>
      <c r="G12" s="1"/>
      <c r="H12" s="1"/>
      <c r="I12" s="1"/>
      <c r="J12" s="3">
        <v>56818.32</v>
      </c>
    </row>
    <row r="13" spans="1:10" x14ac:dyDescent="0.2">
      <c r="A13" s="1"/>
      <c r="B13" s="1"/>
      <c r="C13" s="1"/>
      <c r="D13" s="1"/>
      <c r="E13" s="1"/>
      <c r="F13" s="1" t="s">
        <v>11</v>
      </c>
      <c r="G13" s="1"/>
      <c r="H13" s="1"/>
      <c r="I13" s="1"/>
      <c r="J13" s="3">
        <v>1873</v>
      </c>
    </row>
    <row r="14" spans="1:10" ht="16" thickBot="1" x14ac:dyDescent="0.25">
      <c r="A14" s="1"/>
      <c r="B14" s="1"/>
      <c r="C14" s="1"/>
      <c r="D14" s="1"/>
      <c r="E14" s="1"/>
      <c r="F14" s="1" t="s">
        <v>12</v>
      </c>
      <c r="G14" s="1"/>
      <c r="H14" s="1"/>
      <c r="I14" s="1"/>
      <c r="J14" s="4">
        <v>5164</v>
      </c>
    </row>
    <row r="15" spans="1:10" ht="16" thickBot="1" x14ac:dyDescent="0.25">
      <c r="A15" s="1"/>
      <c r="B15" s="1"/>
      <c r="C15" s="1"/>
      <c r="D15" s="1"/>
      <c r="E15" s="1" t="s">
        <v>13</v>
      </c>
      <c r="F15" s="1"/>
      <c r="G15" s="1"/>
      <c r="H15" s="1"/>
      <c r="I15" s="1"/>
      <c r="J15" s="5">
        <f>ROUND(SUM(J8:J14),5)</f>
        <v>1237675.75</v>
      </c>
    </row>
    <row r="16" spans="1:10" ht="16" thickBot="1" x14ac:dyDescent="0.25">
      <c r="A16" s="1"/>
      <c r="B16" s="1"/>
      <c r="C16" s="1"/>
      <c r="D16" s="1" t="s">
        <v>14</v>
      </c>
      <c r="E16" s="1"/>
      <c r="F16" s="1"/>
      <c r="G16" s="1"/>
      <c r="H16" s="1"/>
      <c r="I16" s="1"/>
      <c r="J16" s="6">
        <f>ROUND(SUM(J4:J7)+J15,5)</f>
        <v>1263325.75</v>
      </c>
    </row>
    <row r="17" spans="1:10" x14ac:dyDescent="0.2">
      <c r="A17" s="1"/>
      <c r="B17" s="1"/>
      <c r="C17" s="1" t="s">
        <v>15</v>
      </c>
      <c r="D17" s="1"/>
      <c r="E17" s="1"/>
      <c r="F17" s="1"/>
      <c r="G17" s="1"/>
      <c r="H17" s="1"/>
      <c r="I17" s="1"/>
      <c r="J17" s="3">
        <f>J16</f>
        <v>1263325.75</v>
      </c>
    </row>
    <row r="18" spans="1:10" x14ac:dyDescent="0.2">
      <c r="A18" s="1"/>
      <c r="B18" s="1"/>
      <c r="C18" s="1"/>
      <c r="D18" s="1" t="s">
        <v>16</v>
      </c>
      <c r="E18" s="1"/>
      <c r="F18" s="1"/>
      <c r="G18" s="1"/>
      <c r="H18" s="1"/>
      <c r="I18" s="1"/>
      <c r="J18" s="3"/>
    </row>
    <row r="19" spans="1:10" x14ac:dyDescent="0.2">
      <c r="A19" s="1"/>
      <c r="B19" s="1"/>
      <c r="C19" s="1"/>
      <c r="D19" s="1"/>
      <c r="E19" s="1" t="s">
        <v>17</v>
      </c>
      <c r="F19" s="1"/>
      <c r="G19" s="1"/>
      <c r="H19" s="1"/>
      <c r="I19" s="1"/>
      <c r="J19" s="3"/>
    </row>
    <row r="20" spans="1:10" x14ac:dyDescent="0.2">
      <c r="A20" s="1"/>
      <c r="B20" s="1"/>
      <c r="C20" s="1"/>
      <c r="D20" s="1"/>
      <c r="E20" s="1"/>
      <c r="F20" s="1" t="s">
        <v>18</v>
      </c>
      <c r="G20" s="1"/>
      <c r="H20" s="1"/>
      <c r="I20" s="1"/>
      <c r="J20" s="3">
        <v>500</v>
      </c>
    </row>
    <row r="21" spans="1:10" x14ac:dyDescent="0.2">
      <c r="A21" s="1"/>
      <c r="B21" s="1"/>
      <c r="C21" s="1"/>
      <c r="D21" s="1"/>
      <c r="E21" s="1"/>
      <c r="F21" s="1" t="s">
        <v>19</v>
      </c>
      <c r="G21" s="1"/>
      <c r="H21" s="1"/>
      <c r="I21" s="1"/>
      <c r="J21" s="3"/>
    </row>
    <row r="22" spans="1:10" x14ac:dyDescent="0.2">
      <c r="A22" s="1"/>
      <c r="B22" s="1"/>
      <c r="C22" s="1"/>
      <c r="D22" s="1"/>
      <c r="E22" s="1"/>
      <c r="F22" s="1"/>
      <c r="G22" s="1" t="s">
        <v>20</v>
      </c>
      <c r="H22" s="1"/>
      <c r="I22" s="1"/>
      <c r="J22" s="3">
        <v>501</v>
      </c>
    </row>
    <row r="23" spans="1:10" ht="16" thickBot="1" x14ac:dyDescent="0.25">
      <c r="A23" s="1"/>
      <c r="B23" s="1"/>
      <c r="C23" s="1"/>
      <c r="D23" s="1"/>
      <c r="E23" s="1"/>
      <c r="F23" s="1"/>
      <c r="G23" s="1" t="s">
        <v>21</v>
      </c>
      <c r="H23" s="1"/>
      <c r="I23" s="1"/>
      <c r="J23" s="7">
        <v>18565.12</v>
      </c>
    </row>
    <row r="24" spans="1:10" x14ac:dyDescent="0.2">
      <c r="A24" s="1"/>
      <c r="B24" s="1"/>
      <c r="C24" s="1"/>
      <c r="D24" s="1"/>
      <c r="E24" s="1"/>
      <c r="F24" s="1" t="s">
        <v>22</v>
      </c>
      <c r="G24" s="1"/>
      <c r="H24" s="1"/>
      <c r="I24" s="1"/>
      <c r="J24" s="3">
        <f>ROUND(SUM(J21:J23),5)</f>
        <v>19066.12</v>
      </c>
    </row>
    <row r="25" spans="1:10" x14ac:dyDescent="0.2">
      <c r="A25" s="1"/>
      <c r="B25" s="1"/>
      <c r="C25" s="1"/>
      <c r="D25" s="1"/>
      <c r="E25" s="1"/>
      <c r="F25" s="1" t="s">
        <v>23</v>
      </c>
      <c r="G25" s="1"/>
      <c r="H25" s="1"/>
      <c r="I25" s="1"/>
      <c r="J25" s="3"/>
    </row>
    <row r="26" spans="1:10" x14ac:dyDescent="0.2">
      <c r="A26" s="1"/>
      <c r="B26" s="1"/>
      <c r="C26" s="1"/>
      <c r="D26" s="1"/>
      <c r="E26" s="1"/>
      <c r="F26" s="1"/>
      <c r="G26" s="1" t="s">
        <v>24</v>
      </c>
      <c r="H26" s="1"/>
      <c r="I26" s="1"/>
      <c r="J26" s="3">
        <v>1800</v>
      </c>
    </row>
    <row r="27" spans="1:10" x14ac:dyDescent="0.2">
      <c r="A27" s="1"/>
      <c r="B27" s="1"/>
      <c r="C27" s="1"/>
      <c r="D27" s="1"/>
      <c r="E27" s="1"/>
      <c r="F27" s="1"/>
      <c r="G27" s="1" t="s">
        <v>25</v>
      </c>
      <c r="H27" s="1"/>
      <c r="I27" s="1"/>
      <c r="J27" s="3">
        <v>1800</v>
      </c>
    </row>
    <row r="28" spans="1:10" x14ac:dyDescent="0.2">
      <c r="A28" s="1"/>
      <c r="B28" s="1"/>
      <c r="C28" s="1"/>
      <c r="D28" s="1"/>
      <c r="E28" s="1"/>
      <c r="F28" s="1"/>
      <c r="G28" s="1" t="s">
        <v>26</v>
      </c>
      <c r="H28" s="1"/>
      <c r="I28" s="1"/>
      <c r="J28" s="3">
        <v>15000</v>
      </c>
    </row>
    <row r="29" spans="1:10" x14ac:dyDescent="0.2">
      <c r="A29" s="1"/>
      <c r="B29" s="1"/>
      <c r="C29" s="1"/>
      <c r="D29" s="1"/>
      <c r="E29" s="1"/>
      <c r="F29" s="1"/>
      <c r="G29" s="1" t="s">
        <v>27</v>
      </c>
      <c r="H29" s="1"/>
      <c r="I29" s="1"/>
      <c r="J29" s="3">
        <v>1500</v>
      </c>
    </row>
    <row r="30" spans="1:10" x14ac:dyDescent="0.2">
      <c r="A30" s="1"/>
      <c r="B30" s="1"/>
      <c r="C30" s="1"/>
      <c r="D30" s="1"/>
      <c r="E30" s="1"/>
      <c r="F30" s="1"/>
      <c r="G30" s="1" t="s">
        <v>28</v>
      </c>
      <c r="H30" s="1"/>
      <c r="I30" s="1"/>
      <c r="J30" s="3">
        <v>500</v>
      </c>
    </row>
    <row r="31" spans="1:10" ht="16" thickBot="1" x14ac:dyDescent="0.25">
      <c r="A31" s="1"/>
      <c r="B31" s="1"/>
      <c r="C31" s="1"/>
      <c r="D31" s="1"/>
      <c r="E31" s="1"/>
      <c r="F31" s="1"/>
      <c r="G31" s="1" t="s">
        <v>29</v>
      </c>
      <c r="H31" s="1"/>
      <c r="I31" s="1"/>
      <c r="J31" s="7">
        <v>1500</v>
      </c>
    </row>
    <row r="32" spans="1:10" x14ac:dyDescent="0.2">
      <c r="A32" s="1"/>
      <c r="B32" s="1"/>
      <c r="C32" s="1"/>
      <c r="D32" s="1"/>
      <c r="E32" s="1"/>
      <c r="F32" s="1" t="s">
        <v>30</v>
      </c>
      <c r="G32" s="1"/>
      <c r="H32" s="1"/>
      <c r="I32" s="1"/>
      <c r="J32" s="3">
        <f>ROUND(SUM(J25:J31),5)</f>
        <v>22100</v>
      </c>
    </row>
    <row r="33" spans="1:10" x14ac:dyDescent="0.2">
      <c r="A33" s="1"/>
      <c r="B33" s="1"/>
      <c r="C33" s="1"/>
      <c r="D33" s="1"/>
      <c r="E33" s="1"/>
      <c r="F33" s="1" t="s">
        <v>31</v>
      </c>
      <c r="G33" s="1"/>
      <c r="H33" s="1"/>
      <c r="I33" s="1"/>
      <c r="J33" s="3">
        <v>1500</v>
      </c>
    </row>
    <row r="34" spans="1:10" x14ac:dyDescent="0.2">
      <c r="A34" s="1"/>
      <c r="B34" s="1"/>
      <c r="C34" s="1"/>
      <c r="D34" s="1"/>
      <c r="E34" s="1"/>
      <c r="F34" s="1" t="s">
        <v>32</v>
      </c>
      <c r="G34" s="1"/>
      <c r="H34" s="1"/>
      <c r="I34" s="1"/>
      <c r="J34" s="3"/>
    </row>
    <row r="35" spans="1:10" x14ac:dyDescent="0.2">
      <c r="A35" s="1"/>
      <c r="B35" s="1"/>
      <c r="C35" s="1"/>
      <c r="D35" s="1"/>
      <c r="E35" s="1"/>
      <c r="F35" s="1"/>
      <c r="G35" s="1" t="s">
        <v>33</v>
      </c>
      <c r="H35" s="1"/>
      <c r="I35" s="1"/>
      <c r="J35" s="3">
        <v>3000</v>
      </c>
    </row>
    <row r="36" spans="1:10" x14ac:dyDescent="0.2">
      <c r="A36" s="1"/>
      <c r="B36" s="1"/>
      <c r="C36" s="1"/>
      <c r="D36" s="1"/>
      <c r="E36" s="1"/>
      <c r="F36" s="1"/>
      <c r="G36" s="1" t="s">
        <v>34</v>
      </c>
      <c r="H36" s="1"/>
      <c r="I36" s="1"/>
      <c r="J36" s="3">
        <v>2250</v>
      </c>
    </row>
    <row r="37" spans="1:10" x14ac:dyDescent="0.2">
      <c r="A37" s="1"/>
      <c r="B37" s="1"/>
      <c r="C37" s="1"/>
      <c r="D37" s="1"/>
      <c r="E37" s="1"/>
      <c r="F37" s="1"/>
      <c r="G37" s="1" t="s">
        <v>35</v>
      </c>
      <c r="H37" s="1"/>
      <c r="I37" s="1"/>
      <c r="J37" s="3">
        <v>20000</v>
      </c>
    </row>
    <row r="38" spans="1:10" ht="16" thickBot="1" x14ac:dyDescent="0.25">
      <c r="A38" s="1"/>
      <c r="B38" s="1"/>
      <c r="C38" s="1"/>
      <c r="D38" s="1"/>
      <c r="E38" s="1"/>
      <c r="F38" s="1"/>
      <c r="G38" s="1" t="s">
        <v>36</v>
      </c>
      <c r="H38" s="1"/>
      <c r="I38" s="1"/>
      <c r="J38" s="7">
        <v>20000</v>
      </c>
    </row>
    <row r="39" spans="1:10" x14ac:dyDescent="0.2">
      <c r="A39" s="1"/>
      <c r="B39" s="1"/>
      <c r="C39" s="1"/>
      <c r="D39" s="1"/>
      <c r="E39" s="1"/>
      <c r="F39" s="1" t="s">
        <v>37</v>
      </c>
      <c r="G39" s="1"/>
      <c r="H39" s="1"/>
      <c r="I39" s="1"/>
      <c r="J39" s="3">
        <f>ROUND(SUM(J34:J38),5)</f>
        <v>45250</v>
      </c>
    </row>
    <row r="40" spans="1:10" x14ac:dyDescent="0.2">
      <c r="A40" s="1"/>
      <c r="B40" s="1"/>
      <c r="C40" s="1"/>
      <c r="D40" s="1"/>
      <c r="E40" s="1"/>
      <c r="F40" s="1" t="s">
        <v>38</v>
      </c>
      <c r="G40" s="1"/>
      <c r="H40" s="1"/>
      <c r="I40" s="1"/>
      <c r="J40" s="3">
        <v>4200</v>
      </c>
    </row>
    <row r="41" spans="1:10" x14ac:dyDescent="0.2">
      <c r="A41" s="1"/>
      <c r="B41" s="1"/>
      <c r="C41" s="1"/>
      <c r="D41" s="1"/>
      <c r="E41" s="1"/>
      <c r="F41" s="1" t="s">
        <v>39</v>
      </c>
      <c r="G41" s="1"/>
      <c r="H41" s="1"/>
      <c r="I41" s="1"/>
      <c r="J41" s="3">
        <v>10000</v>
      </c>
    </row>
    <row r="42" spans="1:10" x14ac:dyDescent="0.2">
      <c r="A42" s="1"/>
      <c r="B42" s="1"/>
      <c r="C42" s="1"/>
      <c r="D42" s="1"/>
      <c r="E42" s="1"/>
      <c r="F42" s="1" t="s">
        <v>40</v>
      </c>
      <c r="G42" s="1"/>
      <c r="H42" s="1"/>
      <c r="I42" s="1"/>
      <c r="J42" s="3"/>
    </row>
    <row r="43" spans="1:10" x14ac:dyDescent="0.2">
      <c r="A43" s="1"/>
      <c r="B43" s="1"/>
      <c r="C43" s="1"/>
      <c r="D43" s="1"/>
      <c r="E43" s="1"/>
      <c r="F43" s="1"/>
      <c r="G43" s="1" t="s">
        <v>41</v>
      </c>
      <c r="H43" s="1"/>
      <c r="I43" s="1"/>
      <c r="J43" s="3"/>
    </row>
    <row r="44" spans="1:10" x14ac:dyDescent="0.2">
      <c r="A44" s="1"/>
      <c r="B44" s="1"/>
      <c r="C44" s="1"/>
      <c r="D44" s="1"/>
      <c r="E44" s="1"/>
      <c r="F44" s="1"/>
      <c r="G44" s="1"/>
      <c r="H44" s="1" t="s">
        <v>42</v>
      </c>
      <c r="I44" s="1"/>
      <c r="J44" s="3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 t="s">
        <v>43</v>
      </c>
      <c r="J45" s="3">
        <v>126000</v>
      </c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 t="s">
        <v>44</v>
      </c>
      <c r="J46" s="3">
        <v>11340</v>
      </c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 t="s">
        <v>45</v>
      </c>
      <c r="J47" s="3">
        <v>3780</v>
      </c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 t="s">
        <v>46</v>
      </c>
      <c r="J48" s="3">
        <v>0</v>
      </c>
    </row>
    <row r="49" spans="1:10" ht="16" thickBot="1" x14ac:dyDescent="0.25">
      <c r="A49" s="1"/>
      <c r="B49" s="1"/>
      <c r="C49" s="1"/>
      <c r="D49" s="1"/>
      <c r="E49" s="1"/>
      <c r="F49" s="1"/>
      <c r="G49" s="1"/>
      <c r="H49" s="1"/>
      <c r="I49" s="1" t="s">
        <v>47</v>
      </c>
      <c r="J49" s="7">
        <v>360</v>
      </c>
    </row>
    <row r="50" spans="1:10" x14ac:dyDescent="0.2">
      <c r="A50" s="1"/>
      <c r="B50" s="1"/>
      <c r="C50" s="1"/>
      <c r="D50" s="1"/>
      <c r="E50" s="1"/>
      <c r="F50" s="1"/>
      <c r="G50" s="1"/>
      <c r="H50" s="1" t="s">
        <v>48</v>
      </c>
      <c r="I50" s="1"/>
      <c r="J50" s="3">
        <f>ROUND(SUM(J44:J49),5)</f>
        <v>141480</v>
      </c>
    </row>
    <row r="51" spans="1:10" x14ac:dyDescent="0.2">
      <c r="A51" s="1"/>
      <c r="B51" s="1"/>
      <c r="C51" s="1"/>
      <c r="D51" s="1"/>
      <c r="E51" s="1"/>
      <c r="F51" s="1"/>
      <c r="G51" s="1"/>
      <c r="H51" s="1" t="s">
        <v>49</v>
      </c>
      <c r="I51" s="1"/>
      <c r="J51" s="3">
        <v>284133</v>
      </c>
    </row>
    <row r="52" spans="1:10" x14ac:dyDescent="0.2">
      <c r="A52" s="1"/>
      <c r="B52" s="1"/>
      <c r="C52" s="1"/>
      <c r="D52" s="1"/>
      <c r="E52" s="1"/>
      <c r="F52" s="1"/>
      <c r="G52" s="1"/>
      <c r="H52" s="1" t="s">
        <v>50</v>
      </c>
      <c r="I52" s="1"/>
      <c r="J52" s="3">
        <v>44910</v>
      </c>
    </row>
    <row r="53" spans="1:10" x14ac:dyDescent="0.2">
      <c r="A53" s="1"/>
      <c r="B53" s="1"/>
      <c r="C53" s="1"/>
      <c r="D53" s="1"/>
      <c r="E53" s="1"/>
      <c r="F53" s="1"/>
      <c r="G53" s="1"/>
      <c r="H53" s="1" t="s">
        <v>51</v>
      </c>
      <c r="I53" s="1"/>
      <c r="J53" s="3">
        <v>33807</v>
      </c>
    </row>
    <row r="54" spans="1:10" x14ac:dyDescent="0.2">
      <c r="A54" s="1"/>
      <c r="B54" s="1"/>
      <c r="C54" s="1"/>
      <c r="D54" s="1"/>
      <c r="E54" s="1"/>
      <c r="F54" s="1"/>
      <c r="G54" s="1"/>
      <c r="H54" s="1" t="s">
        <v>52</v>
      </c>
      <c r="I54" s="1"/>
      <c r="J54" s="3">
        <v>15120</v>
      </c>
    </row>
    <row r="55" spans="1:10" ht="16" thickBot="1" x14ac:dyDescent="0.25">
      <c r="A55" s="1"/>
      <c r="B55" s="1"/>
      <c r="C55" s="1"/>
      <c r="D55" s="1"/>
      <c r="E55" s="1"/>
      <c r="F55" s="1"/>
      <c r="G55" s="1"/>
      <c r="H55" s="1" t="s">
        <v>53</v>
      </c>
      <c r="I55" s="1"/>
      <c r="J55" s="7">
        <v>67875</v>
      </c>
    </row>
    <row r="56" spans="1:10" x14ac:dyDescent="0.2">
      <c r="A56" s="1"/>
      <c r="B56" s="1"/>
      <c r="C56" s="1"/>
      <c r="D56" s="1"/>
      <c r="E56" s="1"/>
      <c r="F56" s="1"/>
      <c r="G56" s="1" t="s">
        <v>54</v>
      </c>
      <c r="H56" s="1"/>
      <c r="I56" s="1"/>
      <c r="J56" s="3">
        <f>ROUND(J43+SUM(J50:J55),5)</f>
        <v>587325</v>
      </c>
    </row>
    <row r="57" spans="1:10" x14ac:dyDescent="0.2">
      <c r="A57" s="1"/>
      <c r="B57" s="1"/>
      <c r="C57" s="1"/>
      <c r="D57" s="1"/>
      <c r="E57" s="1"/>
      <c r="F57" s="1"/>
      <c r="G57" s="1" t="s">
        <v>55</v>
      </c>
      <c r="H57" s="1"/>
      <c r="I57" s="1"/>
      <c r="J57" s="3"/>
    </row>
    <row r="58" spans="1:10" x14ac:dyDescent="0.2">
      <c r="A58" s="1"/>
      <c r="B58" s="1"/>
      <c r="C58" s="1"/>
      <c r="D58" s="1"/>
      <c r="E58" s="1"/>
      <c r="F58" s="1"/>
      <c r="G58" s="1"/>
      <c r="H58" s="1" t="s">
        <v>56</v>
      </c>
      <c r="I58" s="1"/>
      <c r="J58" s="3">
        <v>44409</v>
      </c>
    </row>
    <row r="59" spans="1:10" x14ac:dyDescent="0.2">
      <c r="A59" s="1"/>
      <c r="B59" s="1"/>
      <c r="C59" s="1"/>
      <c r="D59" s="1"/>
      <c r="E59" s="1"/>
      <c r="F59" s="1"/>
      <c r="G59" s="1"/>
      <c r="H59" s="1" t="s">
        <v>57</v>
      </c>
      <c r="I59" s="1"/>
      <c r="J59" s="3">
        <v>0</v>
      </c>
    </row>
    <row r="60" spans="1:10" x14ac:dyDescent="0.2">
      <c r="A60" s="1"/>
      <c r="B60" s="1"/>
      <c r="C60" s="1"/>
      <c r="D60" s="1"/>
      <c r="E60" s="1"/>
      <c r="F60" s="1"/>
      <c r="G60" s="1"/>
      <c r="H60" s="1" t="s">
        <v>58</v>
      </c>
      <c r="I60" s="1"/>
      <c r="J60" s="3">
        <v>80900</v>
      </c>
    </row>
    <row r="61" spans="1:10" x14ac:dyDescent="0.2">
      <c r="A61" s="1"/>
      <c r="B61" s="1"/>
      <c r="C61" s="1"/>
      <c r="D61" s="1"/>
      <c r="E61" s="1"/>
      <c r="F61" s="1"/>
      <c r="G61" s="1"/>
      <c r="H61" s="1" t="s">
        <v>59</v>
      </c>
      <c r="I61" s="1"/>
      <c r="J61" s="3">
        <v>25571.97</v>
      </c>
    </row>
    <row r="62" spans="1:10" x14ac:dyDescent="0.2">
      <c r="A62" s="1"/>
      <c r="B62" s="1"/>
      <c r="C62" s="1"/>
      <c r="D62" s="1"/>
      <c r="E62" s="1"/>
      <c r="F62" s="1"/>
      <c r="G62" s="1"/>
      <c r="H62" s="1" t="s">
        <v>60</v>
      </c>
      <c r="I62" s="1"/>
      <c r="J62" s="3">
        <v>16051.08</v>
      </c>
    </row>
    <row r="63" spans="1:10" x14ac:dyDescent="0.2">
      <c r="A63" s="1"/>
      <c r="B63" s="1"/>
      <c r="C63" s="1"/>
      <c r="D63" s="1"/>
      <c r="E63" s="1"/>
      <c r="F63" s="1"/>
      <c r="G63" s="1"/>
      <c r="H63" s="1" t="s">
        <v>61</v>
      </c>
      <c r="I63" s="1"/>
      <c r="J63" s="3">
        <v>8000</v>
      </c>
    </row>
    <row r="64" spans="1:10" x14ac:dyDescent="0.2">
      <c r="A64" s="1"/>
      <c r="B64" s="1"/>
      <c r="C64" s="1"/>
      <c r="D64" s="1"/>
      <c r="E64" s="1"/>
      <c r="F64" s="1"/>
      <c r="G64" s="1"/>
      <c r="H64" s="1" t="s">
        <v>62</v>
      </c>
      <c r="I64" s="1"/>
      <c r="J64" s="3">
        <v>0</v>
      </c>
    </row>
    <row r="65" spans="1:10" ht="16" thickBot="1" x14ac:dyDescent="0.25">
      <c r="A65" s="1"/>
      <c r="B65" s="1"/>
      <c r="C65" s="1"/>
      <c r="D65" s="1"/>
      <c r="E65" s="1"/>
      <c r="F65" s="1"/>
      <c r="G65" s="1"/>
      <c r="H65" s="1" t="s">
        <v>63</v>
      </c>
      <c r="I65" s="1"/>
      <c r="J65" s="7">
        <v>150</v>
      </c>
    </row>
    <row r="66" spans="1:10" x14ac:dyDescent="0.2">
      <c r="A66" s="1"/>
      <c r="B66" s="1"/>
      <c r="C66" s="1"/>
      <c r="D66" s="1"/>
      <c r="E66" s="1"/>
      <c r="F66" s="1"/>
      <c r="G66" s="1" t="s">
        <v>64</v>
      </c>
      <c r="H66" s="1"/>
      <c r="I66" s="1"/>
      <c r="J66" s="3">
        <f>ROUND(SUM(J57:J65),5)</f>
        <v>175082.05</v>
      </c>
    </row>
    <row r="67" spans="1:10" x14ac:dyDescent="0.2">
      <c r="A67" s="1"/>
      <c r="B67" s="1"/>
      <c r="C67" s="1"/>
      <c r="D67" s="1"/>
      <c r="E67" s="1"/>
      <c r="F67" s="1"/>
      <c r="G67" s="1" t="s">
        <v>65</v>
      </c>
      <c r="H67" s="1"/>
      <c r="I67" s="1"/>
      <c r="J67" s="3"/>
    </row>
    <row r="68" spans="1:10" x14ac:dyDescent="0.2">
      <c r="A68" s="1"/>
      <c r="B68" s="1"/>
      <c r="C68" s="1"/>
      <c r="D68" s="1"/>
      <c r="E68" s="1"/>
      <c r="F68" s="1"/>
      <c r="G68" s="1"/>
      <c r="H68" s="1" t="s">
        <v>66</v>
      </c>
      <c r="I68" s="1"/>
      <c r="J68" s="3">
        <v>5817.96</v>
      </c>
    </row>
    <row r="69" spans="1:10" x14ac:dyDescent="0.2">
      <c r="A69" s="1"/>
      <c r="B69" s="1"/>
      <c r="C69" s="1"/>
      <c r="D69" s="1"/>
      <c r="E69" s="1"/>
      <c r="F69" s="1"/>
      <c r="G69" s="1"/>
      <c r="H69" s="1" t="s">
        <v>67</v>
      </c>
      <c r="I69" s="1"/>
      <c r="J69" s="3">
        <v>9456</v>
      </c>
    </row>
    <row r="70" spans="1:10" ht="16" thickBot="1" x14ac:dyDescent="0.25">
      <c r="A70" s="1"/>
      <c r="B70" s="1"/>
      <c r="C70" s="1"/>
      <c r="D70" s="1"/>
      <c r="E70" s="1"/>
      <c r="F70" s="1"/>
      <c r="G70" s="1"/>
      <c r="H70" s="1" t="s">
        <v>68</v>
      </c>
      <c r="I70" s="1"/>
      <c r="J70" s="4">
        <v>1944</v>
      </c>
    </row>
    <row r="71" spans="1:10" ht="16" thickBot="1" x14ac:dyDescent="0.25">
      <c r="A71" s="1"/>
      <c r="B71" s="1"/>
      <c r="C71" s="1"/>
      <c r="D71" s="1"/>
      <c r="E71" s="1"/>
      <c r="F71" s="1"/>
      <c r="G71" s="1" t="s">
        <v>69</v>
      </c>
      <c r="H71" s="1"/>
      <c r="I71" s="1"/>
      <c r="J71" s="6">
        <f>ROUND(SUM(J67:J70),5)</f>
        <v>17217.96</v>
      </c>
    </row>
    <row r="72" spans="1:10" x14ac:dyDescent="0.2">
      <c r="A72" s="1"/>
      <c r="B72" s="1"/>
      <c r="C72" s="1"/>
      <c r="D72" s="1"/>
      <c r="E72" s="1"/>
      <c r="F72" s="1" t="s">
        <v>70</v>
      </c>
      <c r="G72" s="1"/>
      <c r="H72" s="1"/>
      <c r="I72" s="1"/>
      <c r="J72" s="3">
        <f>ROUND(J42+J56+J66+J71,5)</f>
        <v>779625.01</v>
      </c>
    </row>
    <row r="73" spans="1:10" x14ac:dyDescent="0.2">
      <c r="A73" s="1"/>
      <c r="B73" s="1"/>
      <c r="C73" s="1"/>
      <c r="D73" s="1"/>
      <c r="E73" s="1"/>
      <c r="F73" s="1" t="s">
        <v>71</v>
      </c>
      <c r="G73" s="1"/>
      <c r="H73" s="1"/>
      <c r="I73" s="1"/>
      <c r="J73" s="3">
        <v>500</v>
      </c>
    </row>
    <row r="74" spans="1:10" x14ac:dyDescent="0.2">
      <c r="A74" s="1"/>
      <c r="B74" s="1"/>
      <c r="C74" s="1"/>
      <c r="D74" s="1"/>
      <c r="E74" s="1"/>
      <c r="F74" s="1" t="s">
        <v>72</v>
      </c>
      <c r="G74" s="1"/>
      <c r="H74" s="1"/>
      <c r="I74" s="1"/>
      <c r="J74" s="3">
        <v>600</v>
      </c>
    </row>
    <row r="75" spans="1:10" x14ac:dyDescent="0.2">
      <c r="A75" s="1"/>
      <c r="B75" s="1"/>
      <c r="C75" s="1"/>
      <c r="D75" s="1"/>
      <c r="E75" s="1"/>
      <c r="F75" s="1" t="s">
        <v>73</v>
      </c>
      <c r="G75" s="1"/>
      <c r="H75" s="1"/>
      <c r="I75" s="1"/>
      <c r="J75" s="3"/>
    </row>
    <row r="76" spans="1:10" x14ac:dyDescent="0.2">
      <c r="A76" s="1"/>
      <c r="B76" s="1"/>
      <c r="C76" s="1"/>
      <c r="D76" s="1"/>
      <c r="E76" s="1"/>
      <c r="F76" s="1"/>
      <c r="G76" s="1" t="s">
        <v>74</v>
      </c>
      <c r="H76" s="1"/>
      <c r="I76" s="1"/>
      <c r="J76" s="3">
        <v>18500</v>
      </c>
    </row>
    <row r="77" spans="1:10" x14ac:dyDescent="0.2">
      <c r="A77" s="1"/>
      <c r="B77" s="1"/>
      <c r="C77" s="1"/>
      <c r="D77" s="1"/>
      <c r="E77" s="1"/>
      <c r="F77" s="1"/>
      <c r="G77" s="1" t="s">
        <v>75</v>
      </c>
      <c r="H77" s="1"/>
      <c r="I77" s="1"/>
      <c r="J77" s="3">
        <v>2500</v>
      </c>
    </row>
    <row r="78" spans="1:10" ht="16" thickBot="1" x14ac:dyDescent="0.25">
      <c r="A78" s="1"/>
      <c r="B78" s="1"/>
      <c r="C78" s="1"/>
      <c r="D78" s="1"/>
      <c r="E78" s="1"/>
      <c r="F78" s="1"/>
      <c r="G78" s="1" t="s">
        <v>76</v>
      </c>
      <c r="H78" s="1"/>
      <c r="I78" s="1"/>
      <c r="J78" s="7">
        <v>5000</v>
      </c>
    </row>
    <row r="79" spans="1:10" x14ac:dyDescent="0.2">
      <c r="A79" s="1"/>
      <c r="B79" s="1"/>
      <c r="C79" s="1"/>
      <c r="D79" s="1"/>
      <c r="E79" s="1"/>
      <c r="F79" s="1" t="s">
        <v>77</v>
      </c>
      <c r="G79" s="1"/>
      <c r="H79" s="1"/>
      <c r="I79" s="1"/>
      <c r="J79" s="3">
        <f>ROUND(SUM(J75:J78),5)</f>
        <v>26000</v>
      </c>
    </row>
    <row r="80" spans="1:10" x14ac:dyDescent="0.2">
      <c r="A80" s="1"/>
      <c r="B80" s="1"/>
      <c r="C80" s="1"/>
      <c r="D80" s="1"/>
      <c r="E80" s="1"/>
      <c r="F80" s="1" t="s">
        <v>78</v>
      </c>
      <c r="G80" s="1"/>
      <c r="H80" s="1"/>
      <c r="I80" s="1"/>
      <c r="J80" s="3"/>
    </row>
    <row r="81" spans="1:10" x14ac:dyDescent="0.2">
      <c r="A81" s="1"/>
      <c r="B81" s="1"/>
      <c r="C81" s="1"/>
      <c r="D81" s="1"/>
      <c r="E81" s="1"/>
      <c r="F81" s="1"/>
      <c r="G81" s="1" t="s">
        <v>79</v>
      </c>
      <c r="H81" s="1"/>
      <c r="I81" s="1"/>
      <c r="J81" s="3"/>
    </row>
    <row r="82" spans="1:10" x14ac:dyDescent="0.2">
      <c r="A82" s="1"/>
      <c r="B82" s="1"/>
      <c r="C82" s="1"/>
      <c r="D82" s="1"/>
      <c r="E82" s="1"/>
      <c r="F82" s="1"/>
      <c r="G82" s="1"/>
      <c r="H82" s="1" t="s">
        <v>80</v>
      </c>
      <c r="I82" s="1"/>
      <c r="J82" s="3">
        <v>12000</v>
      </c>
    </row>
    <row r="83" spans="1:10" x14ac:dyDescent="0.2">
      <c r="A83" s="1"/>
      <c r="B83" s="1"/>
      <c r="C83" s="1"/>
      <c r="D83" s="1"/>
      <c r="E83" s="1"/>
      <c r="F83" s="1"/>
      <c r="G83" s="1"/>
      <c r="H83" s="1" t="s">
        <v>81</v>
      </c>
      <c r="I83" s="1"/>
      <c r="J83" s="3">
        <v>1200</v>
      </c>
    </row>
    <row r="84" spans="1:10" x14ac:dyDescent="0.2">
      <c r="A84" s="1"/>
      <c r="B84" s="1"/>
      <c r="C84" s="1"/>
      <c r="D84" s="1"/>
      <c r="E84" s="1"/>
      <c r="F84" s="1"/>
      <c r="G84" s="1"/>
      <c r="H84" s="1" t="s">
        <v>82</v>
      </c>
      <c r="I84" s="1"/>
      <c r="J84" s="3">
        <v>1200</v>
      </c>
    </row>
    <row r="85" spans="1:10" ht="16" thickBot="1" x14ac:dyDescent="0.25">
      <c r="A85" s="1"/>
      <c r="B85" s="1"/>
      <c r="C85" s="1"/>
      <c r="D85" s="1"/>
      <c r="E85" s="1"/>
      <c r="F85" s="1"/>
      <c r="G85" s="1"/>
      <c r="H85" s="1" t="s">
        <v>83</v>
      </c>
      <c r="I85" s="1"/>
      <c r="J85" s="7">
        <v>1500</v>
      </c>
    </row>
    <row r="86" spans="1:10" x14ac:dyDescent="0.2">
      <c r="A86" s="1"/>
      <c r="B86" s="1"/>
      <c r="C86" s="1"/>
      <c r="D86" s="1"/>
      <c r="E86" s="1"/>
      <c r="F86" s="1"/>
      <c r="G86" s="1" t="s">
        <v>84</v>
      </c>
      <c r="H86" s="1"/>
      <c r="I86" s="1"/>
      <c r="J86" s="3">
        <f>ROUND(SUM(J81:J85),5)</f>
        <v>15900</v>
      </c>
    </row>
    <row r="87" spans="1:10" x14ac:dyDescent="0.2">
      <c r="A87" s="1"/>
      <c r="B87" s="1"/>
      <c r="C87" s="1"/>
      <c r="D87" s="1"/>
      <c r="E87" s="1"/>
      <c r="F87" s="1"/>
      <c r="G87" s="1" t="s">
        <v>85</v>
      </c>
      <c r="H87" s="1"/>
      <c r="I87" s="1"/>
      <c r="J87" s="3"/>
    </row>
    <row r="88" spans="1:10" x14ac:dyDescent="0.2">
      <c r="A88" s="1"/>
      <c r="B88" s="1"/>
      <c r="C88" s="1"/>
      <c r="D88" s="1"/>
      <c r="E88" s="1"/>
      <c r="F88" s="1"/>
      <c r="G88" s="1"/>
      <c r="H88" s="1" t="s">
        <v>86</v>
      </c>
      <c r="I88" s="1"/>
      <c r="J88" s="3">
        <v>720</v>
      </c>
    </row>
    <row r="89" spans="1:10" x14ac:dyDescent="0.2">
      <c r="A89" s="1"/>
      <c r="B89" s="1"/>
      <c r="C89" s="1"/>
      <c r="D89" s="1"/>
      <c r="E89" s="1"/>
      <c r="F89" s="1"/>
      <c r="G89" s="1"/>
      <c r="H89" s="1" t="s">
        <v>87</v>
      </c>
      <c r="I89" s="1"/>
      <c r="J89" s="3">
        <v>2000</v>
      </c>
    </row>
    <row r="90" spans="1:10" x14ac:dyDescent="0.2">
      <c r="A90" s="1"/>
      <c r="B90" s="1"/>
      <c r="C90" s="1"/>
      <c r="D90" s="1"/>
      <c r="E90" s="1"/>
      <c r="F90" s="1"/>
      <c r="G90" s="1"/>
      <c r="H90" s="1" t="s">
        <v>88</v>
      </c>
      <c r="I90" s="1"/>
      <c r="J90" s="3">
        <v>5100</v>
      </c>
    </row>
    <row r="91" spans="1:10" x14ac:dyDescent="0.2">
      <c r="A91" s="1"/>
      <c r="B91" s="1"/>
      <c r="C91" s="1"/>
      <c r="D91" s="1"/>
      <c r="E91" s="1"/>
      <c r="F91" s="1"/>
      <c r="G91" s="1"/>
      <c r="H91" s="1" t="s">
        <v>89</v>
      </c>
      <c r="I91" s="1"/>
      <c r="J91" s="3">
        <v>900</v>
      </c>
    </row>
    <row r="92" spans="1:10" ht="16" thickBot="1" x14ac:dyDescent="0.25">
      <c r="A92" s="1"/>
      <c r="B92" s="1"/>
      <c r="C92" s="1"/>
      <c r="D92" s="1"/>
      <c r="E92" s="1"/>
      <c r="F92" s="1"/>
      <c r="G92" s="1"/>
      <c r="H92" s="1" t="s">
        <v>90</v>
      </c>
      <c r="I92" s="1"/>
      <c r="J92" s="7">
        <v>900</v>
      </c>
    </row>
    <row r="93" spans="1:10" x14ac:dyDescent="0.2">
      <c r="A93" s="1"/>
      <c r="B93" s="1"/>
      <c r="C93" s="1"/>
      <c r="D93" s="1"/>
      <c r="E93" s="1"/>
      <c r="F93" s="1"/>
      <c r="G93" s="1" t="s">
        <v>91</v>
      </c>
      <c r="H93" s="1"/>
      <c r="I93" s="1"/>
      <c r="J93" s="3">
        <f>ROUND(SUM(J87:J92),5)</f>
        <v>9620</v>
      </c>
    </row>
    <row r="94" spans="1:10" x14ac:dyDescent="0.2">
      <c r="A94" s="1"/>
      <c r="B94" s="1"/>
      <c r="C94" s="1"/>
      <c r="D94" s="1"/>
      <c r="E94" s="1"/>
      <c r="F94" s="1"/>
      <c r="G94" s="1" t="s">
        <v>92</v>
      </c>
      <c r="H94" s="1"/>
      <c r="I94" s="1"/>
      <c r="J94" s="3"/>
    </row>
    <row r="95" spans="1:10" x14ac:dyDescent="0.2">
      <c r="A95" s="1"/>
      <c r="B95" s="1"/>
      <c r="C95" s="1"/>
      <c r="D95" s="1"/>
      <c r="E95" s="1"/>
      <c r="F95" s="1"/>
      <c r="G95" s="1"/>
      <c r="H95" s="1" t="s">
        <v>93</v>
      </c>
      <c r="I95" s="1"/>
      <c r="J95" s="3">
        <v>1560</v>
      </c>
    </row>
    <row r="96" spans="1:10" x14ac:dyDescent="0.2">
      <c r="A96" s="1"/>
      <c r="B96" s="1"/>
      <c r="C96" s="1"/>
      <c r="D96" s="1"/>
      <c r="E96" s="1"/>
      <c r="F96" s="1"/>
      <c r="G96" s="1"/>
      <c r="H96" s="1" t="s">
        <v>94</v>
      </c>
      <c r="I96" s="1"/>
      <c r="J96" s="3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 t="s">
        <v>95</v>
      </c>
      <c r="J97" s="3">
        <v>12016</v>
      </c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 t="s">
        <v>96</v>
      </c>
      <c r="J98" s="3">
        <v>2400</v>
      </c>
    </row>
    <row r="99" spans="1:10" ht="16" thickBot="1" x14ac:dyDescent="0.25">
      <c r="A99" s="1"/>
      <c r="B99" s="1"/>
      <c r="C99" s="1"/>
      <c r="D99" s="1"/>
      <c r="E99" s="1"/>
      <c r="F99" s="1"/>
      <c r="G99" s="1"/>
      <c r="H99" s="1"/>
      <c r="I99" s="1" t="s">
        <v>97</v>
      </c>
      <c r="J99" s="7">
        <v>2400</v>
      </c>
    </row>
    <row r="100" spans="1:10" x14ac:dyDescent="0.2">
      <c r="A100" s="1"/>
      <c r="B100" s="1"/>
      <c r="C100" s="1"/>
      <c r="D100" s="1"/>
      <c r="E100" s="1"/>
      <c r="F100" s="1"/>
      <c r="G100" s="1"/>
      <c r="H100" s="1" t="s">
        <v>98</v>
      </c>
      <c r="I100" s="1"/>
      <c r="J100" s="3">
        <f>ROUND(SUM(J96:J99),5)</f>
        <v>16816</v>
      </c>
    </row>
    <row r="101" spans="1:10" ht="16" thickBot="1" x14ac:dyDescent="0.25">
      <c r="A101" s="1"/>
      <c r="B101" s="1"/>
      <c r="C101" s="1"/>
      <c r="D101" s="1"/>
      <c r="E101" s="1"/>
      <c r="F101" s="1"/>
      <c r="G101" s="1"/>
      <c r="H101" s="1" t="s">
        <v>99</v>
      </c>
      <c r="I101" s="1"/>
      <c r="J101" s="7">
        <v>1560</v>
      </c>
    </row>
    <row r="102" spans="1:10" x14ac:dyDescent="0.2">
      <c r="A102" s="1"/>
      <c r="B102" s="1"/>
      <c r="C102" s="1"/>
      <c r="D102" s="1"/>
      <c r="E102" s="1"/>
      <c r="F102" s="1"/>
      <c r="G102" s="1" t="s">
        <v>100</v>
      </c>
      <c r="H102" s="1"/>
      <c r="I102" s="1"/>
      <c r="J102" s="3">
        <f>ROUND(SUM(J94:J95)+SUM(J100:J101),5)</f>
        <v>19936</v>
      </c>
    </row>
    <row r="103" spans="1:10" ht="16" thickBot="1" x14ac:dyDescent="0.25">
      <c r="A103" s="1"/>
      <c r="B103" s="1"/>
      <c r="C103" s="1"/>
      <c r="D103" s="1"/>
      <c r="E103" s="1"/>
      <c r="F103" s="1"/>
      <c r="G103" s="1" t="s">
        <v>101</v>
      </c>
      <c r="H103" s="1"/>
      <c r="I103" s="1"/>
      <c r="J103" s="4">
        <v>1000</v>
      </c>
    </row>
    <row r="104" spans="1:10" ht="16" thickBot="1" x14ac:dyDescent="0.25">
      <c r="A104" s="1"/>
      <c r="B104" s="1"/>
      <c r="C104" s="1"/>
      <c r="D104" s="1"/>
      <c r="E104" s="1"/>
      <c r="F104" s="1" t="s">
        <v>102</v>
      </c>
      <c r="G104" s="1"/>
      <c r="H104" s="1"/>
      <c r="I104" s="1"/>
      <c r="J104" s="6">
        <f>ROUND(J80+J86+J93+SUM(J102:J103),5)</f>
        <v>46456</v>
      </c>
    </row>
    <row r="105" spans="1:10" x14ac:dyDescent="0.2">
      <c r="A105" s="1"/>
      <c r="B105" s="1"/>
      <c r="C105" s="1"/>
      <c r="D105" s="1"/>
      <c r="E105" s="1" t="s">
        <v>103</v>
      </c>
      <c r="F105" s="1"/>
      <c r="G105" s="1"/>
      <c r="H105" s="1"/>
      <c r="I105" s="1"/>
      <c r="J105" s="3">
        <f>ROUND(SUM(J19:J20)+J24+SUM(J32:J33)+SUM(J39:J41)+SUM(J72:J74)+J79+J104,5)</f>
        <v>955797.13</v>
      </c>
    </row>
    <row r="106" spans="1:10" x14ac:dyDescent="0.2">
      <c r="A106" s="1"/>
      <c r="B106" s="1"/>
      <c r="C106" s="1"/>
      <c r="D106" s="1"/>
      <c r="E106" s="1" t="s">
        <v>104</v>
      </c>
      <c r="F106" s="1"/>
      <c r="G106" s="1"/>
      <c r="H106" s="1"/>
      <c r="I106" s="1"/>
      <c r="J106" s="3"/>
    </row>
    <row r="107" spans="1:10" x14ac:dyDescent="0.2">
      <c r="A107" s="1"/>
      <c r="B107" s="1"/>
      <c r="C107" s="1"/>
      <c r="D107" s="1"/>
      <c r="E107" s="1"/>
      <c r="F107" s="1" t="s">
        <v>105</v>
      </c>
      <c r="G107" s="1"/>
      <c r="H107" s="1"/>
      <c r="I107" s="1"/>
      <c r="J107" s="3">
        <v>5000</v>
      </c>
    </row>
    <row r="108" spans="1:10" ht="16" thickBot="1" x14ac:dyDescent="0.25">
      <c r="A108" s="1"/>
      <c r="B108" s="1"/>
      <c r="C108" s="1"/>
      <c r="D108" s="1"/>
      <c r="E108" s="1"/>
      <c r="F108" s="1" t="s">
        <v>106</v>
      </c>
      <c r="G108" s="1"/>
      <c r="H108" s="1"/>
      <c r="I108" s="1"/>
      <c r="J108" s="7">
        <v>1000</v>
      </c>
    </row>
    <row r="109" spans="1:10" x14ac:dyDescent="0.2">
      <c r="A109" s="1"/>
      <c r="B109" s="1"/>
      <c r="C109" s="1"/>
      <c r="D109" s="1"/>
      <c r="E109" s="1" t="s">
        <v>107</v>
      </c>
      <c r="F109" s="1"/>
      <c r="G109" s="1"/>
      <c r="H109" s="1"/>
      <c r="I109" s="1"/>
      <c r="J109" s="3">
        <f>ROUND(SUM(J106:J108),5)</f>
        <v>6000</v>
      </c>
    </row>
    <row r="110" spans="1:10" x14ac:dyDescent="0.2">
      <c r="A110" s="1"/>
      <c r="B110" s="1"/>
      <c r="C110" s="1"/>
      <c r="D110" s="1"/>
      <c r="E110" s="1" t="s">
        <v>108</v>
      </c>
      <c r="F110" s="1"/>
      <c r="G110" s="1"/>
      <c r="H110" s="1"/>
      <c r="I110" s="1"/>
      <c r="J110" s="3"/>
    </row>
    <row r="111" spans="1:10" x14ac:dyDescent="0.2">
      <c r="A111" s="1"/>
      <c r="B111" s="1"/>
      <c r="C111" s="1"/>
      <c r="D111" s="1"/>
      <c r="E111" s="1"/>
      <c r="F111" s="1" t="s">
        <v>109</v>
      </c>
      <c r="G111" s="1"/>
      <c r="H111" s="1"/>
      <c r="I111" s="1"/>
      <c r="J111" s="3">
        <v>12000</v>
      </c>
    </row>
    <row r="112" spans="1:10" x14ac:dyDescent="0.2">
      <c r="A112" s="1"/>
      <c r="B112" s="1"/>
      <c r="C112" s="1"/>
      <c r="D112" s="1"/>
      <c r="E112" s="1"/>
      <c r="F112" s="1" t="s">
        <v>110</v>
      </c>
      <c r="G112" s="1"/>
      <c r="H112" s="1"/>
      <c r="I112" s="1"/>
      <c r="J112" s="3">
        <v>2000</v>
      </c>
    </row>
    <row r="113" spans="1:10" x14ac:dyDescent="0.2">
      <c r="A113" s="1"/>
      <c r="B113" s="1"/>
      <c r="C113" s="1"/>
      <c r="D113" s="1"/>
      <c r="E113" s="1"/>
      <c r="F113" s="1" t="s">
        <v>111</v>
      </c>
      <c r="G113" s="1"/>
      <c r="H113" s="1"/>
      <c r="I113" s="1"/>
      <c r="J113" s="3">
        <v>6000</v>
      </c>
    </row>
    <row r="114" spans="1:10" x14ac:dyDescent="0.2">
      <c r="A114" s="1"/>
      <c r="B114" s="1"/>
      <c r="C114" s="1"/>
      <c r="D114" s="1"/>
      <c r="E114" s="1"/>
      <c r="F114" s="1" t="s">
        <v>112</v>
      </c>
      <c r="G114" s="1"/>
      <c r="H114" s="1"/>
      <c r="I114" s="1"/>
      <c r="J114" s="3">
        <v>1800</v>
      </c>
    </row>
    <row r="115" spans="1:10" ht="16" thickBot="1" x14ac:dyDescent="0.25">
      <c r="A115" s="1"/>
      <c r="B115" s="1"/>
      <c r="C115" s="1"/>
      <c r="D115" s="1"/>
      <c r="E115" s="1"/>
      <c r="F115" s="1" t="s">
        <v>113</v>
      </c>
      <c r="G115" s="1"/>
      <c r="H115" s="1"/>
      <c r="I115" s="1"/>
      <c r="J115" s="7">
        <v>4751.6000000000004</v>
      </c>
    </row>
    <row r="116" spans="1:10" x14ac:dyDescent="0.2">
      <c r="A116" s="1"/>
      <c r="B116" s="1"/>
      <c r="C116" s="1"/>
      <c r="D116" s="1"/>
      <c r="E116" s="1" t="s">
        <v>114</v>
      </c>
      <c r="F116" s="1"/>
      <c r="G116" s="1"/>
      <c r="H116" s="1"/>
      <c r="I116" s="1"/>
      <c r="J116" s="3">
        <f>ROUND(SUM(J110:J115),5)</f>
        <v>26551.599999999999</v>
      </c>
    </row>
    <row r="117" spans="1:10" x14ac:dyDescent="0.2">
      <c r="A117" s="1"/>
      <c r="B117" s="1"/>
      <c r="C117" s="1"/>
      <c r="D117" s="1"/>
      <c r="E117" s="1" t="s">
        <v>115</v>
      </c>
      <c r="F117" s="1"/>
      <c r="G117" s="1"/>
      <c r="H117" s="1"/>
      <c r="I117" s="1"/>
      <c r="J117" s="3"/>
    </row>
    <row r="118" spans="1:10" x14ac:dyDescent="0.2">
      <c r="A118" s="1"/>
      <c r="B118" s="1"/>
      <c r="C118" s="1"/>
      <c r="D118" s="1"/>
      <c r="E118" s="1"/>
      <c r="F118" s="1" t="s">
        <v>116</v>
      </c>
      <c r="G118" s="1"/>
      <c r="H118" s="1"/>
      <c r="I118" s="1"/>
      <c r="J118" s="3"/>
    </row>
    <row r="119" spans="1:10" x14ac:dyDescent="0.2">
      <c r="A119" s="1"/>
      <c r="B119" s="1"/>
      <c r="C119" s="1"/>
      <c r="D119" s="1"/>
      <c r="E119" s="1"/>
      <c r="F119" s="1"/>
      <c r="G119" s="1" t="s">
        <v>117</v>
      </c>
      <c r="H119" s="1"/>
      <c r="I119" s="1"/>
      <c r="J119" s="3">
        <v>5000</v>
      </c>
    </row>
    <row r="120" spans="1:10" x14ac:dyDescent="0.2">
      <c r="A120" s="1"/>
      <c r="B120" s="1"/>
      <c r="C120" s="1"/>
      <c r="D120" s="1"/>
      <c r="E120" s="1"/>
      <c r="F120" s="1"/>
      <c r="G120" s="1" t="s">
        <v>118</v>
      </c>
      <c r="H120" s="1"/>
      <c r="I120" s="1"/>
      <c r="J120" s="3">
        <v>10000</v>
      </c>
    </row>
    <row r="121" spans="1:10" x14ac:dyDescent="0.2">
      <c r="A121" s="1"/>
      <c r="B121" s="1"/>
      <c r="C121" s="1"/>
      <c r="D121" s="1"/>
      <c r="E121" s="1"/>
      <c r="F121" s="1"/>
      <c r="G121" s="1" t="s">
        <v>119</v>
      </c>
      <c r="H121" s="1"/>
      <c r="I121" s="1"/>
      <c r="J121" s="3">
        <v>25000</v>
      </c>
    </row>
    <row r="122" spans="1:10" x14ac:dyDescent="0.2">
      <c r="A122" s="1"/>
      <c r="B122" s="1"/>
      <c r="C122" s="1"/>
      <c r="D122" s="1"/>
      <c r="E122" s="1"/>
      <c r="F122" s="1"/>
      <c r="G122" s="1" t="s">
        <v>120</v>
      </c>
      <c r="H122" s="1"/>
      <c r="I122" s="1"/>
      <c r="J122" s="3">
        <v>3000</v>
      </c>
    </row>
    <row r="123" spans="1:10" x14ac:dyDescent="0.2">
      <c r="A123" s="1"/>
      <c r="B123" s="1"/>
      <c r="C123" s="1"/>
      <c r="D123" s="1"/>
      <c r="E123" s="1"/>
      <c r="F123" s="1"/>
      <c r="G123" s="1" t="s">
        <v>121</v>
      </c>
      <c r="H123" s="1"/>
      <c r="I123" s="1"/>
      <c r="J123" s="3">
        <v>2400</v>
      </c>
    </row>
    <row r="124" spans="1:10" x14ac:dyDescent="0.2">
      <c r="A124" s="1"/>
      <c r="B124" s="1"/>
      <c r="C124" s="1"/>
      <c r="D124" s="1"/>
      <c r="E124" s="1"/>
      <c r="F124" s="1"/>
      <c r="G124" s="1" t="s">
        <v>122</v>
      </c>
      <c r="H124" s="1"/>
      <c r="I124" s="1"/>
      <c r="J124" s="3">
        <v>7200</v>
      </c>
    </row>
    <row r="125" spans="1:10" x14ac:dyDescent="0.2">
      <c r="A125" s="1"/>
      <c r="B125" s="1"/>
      <c r="C125" s="1"/>
      <c r="D125" s="1"/>
      <c r="E125" s="1"/>
      <c r="F125" s="1"/>
      <c r="G125" s="1" t="s">
        <v>123</v>
      </c>
      <c r="H125" s="1"/>
      <c r="I125" s="1"/>
      <c r="J125" s="3">
        <v>5000</v>
      </c>
    </row>
    <row r="126" spans="1:10" ht="16" thickBot="1" x14ac:dyDescent="0.25">
      <c r="A126" s="1"/>
      <c r="B126" s="1"/>
      <c r="C126" s="1"/>
      <c r="D126" s="1"/>
      <c r="E126" s="1"/>
      <c r="F126" s="1"/>
      <c r="G126" s="1" t="s">
        <v>124</v>
      </c>
      <c r="H126" s="1"/>
      <c r="I126" s="1"/>
      <c r="J126" s="7">
        <v>12000</v>
      </c>
    </row>
    <row r="127" spans="1:10" x14ac:dyDescent="0.2">
      <c r="A127" s="1"/>
      <c r="B127" s="1"/>
      <c r="C127" s="1"/>
      <c r="D127" s="1"/>
      <c r="E127" s="1"/>
      <c r="F127" s="1" t="s">
        <v>125</v>
      </c>
      <c r="G127" s="1"/>
      <c r="H127" s="1"/>
      <c r="I127" s="1"/>
      <c r="J127" s="3">
        <f>ROUND(SUM(J118:J126),5)</f>
        <v>69600</v>
      </c>
    </row>
    <row r="128" spans="1:10" x14ac:dyDescent="0.2">
      <c r="A128" s="1"/>
      <c r="B128" s="1"/>
      <c r="C128" s="1"/>
      <c r="D128" s="1"/>
      <c r="E128" s="1"/>
      <c r="F128" s="1" t="s">
        <v>126</v>
      </c>
      <c r="G128" s="1"/>
      <c r="H128" s="1"/>
      <c r="I128" s="1"/>
      <c r="J128" s="3">
        <v>2400</v>
      </c>
    </row>
    <row r="129" spans="1:10" x14ac:dyDescent="0.2">
      <c r="A129" s="1"/>
      <c r="B129" s="1"/>
      <c r="C129" s="1"/>
      <c r="D129" s="1"/>
      <c r="E129" s="1"/>
      <c r="F129" s="1" t="s">
        <v>127</v>
      </c>
      <c r="G129" s="1"/>
      <c r="H129" s="1"/>
      <c r="I129" s="1"/>
      <c r="J129" s="3">
        <v>5400</v>
      </c>
    </row>
    <row r="130" spans="1:10" ht="16" thickBot="1" x14ac:dyDescent="0.25">
      <c r="A130" s="1"/>
      <c r="B130" s="1"/>
      <c r="C130" s="1"/>
      <c r="D130" s="1"/>
      <c r="E130" s="1"/>
      <c r="F130" s="1" t="s">
        <v>128</v>
      </c>
      <c r="G130" s="1"/>
      <c r="H130" s="1"/>
      <c r="I130" s="1"/>
      <c r="J130" s="7">
        <v>40000</v>
      </c>
    </row>
    <row r="131" spans="1:10" x14ac:dyDescent="0.2">
      <c r="A131" s="1"/>
      <c r="B131" s="1"/>
      <c r="C131" s="1"/>
      <c r="D131" s="1"/>
      <c r="E131" s="1" t="s">
        <v>129</v>
      </c>
      <c r="F131" s="1"/>
      <c r="G131" s="1"/>
      <c r="H131" s="1"/>
      <c r="I131" s="1"/>
      <c r="J131" s="3">
        <f>ROUND(J117+SUM(J127:J130),5)</f>
        <v>117400</v>
      </c>
    </row>
    <row r="132" spans="1:10" x14ac:dyDescent="0.2">
      <c r="A132" s="1"/>
      <c r="B132" s="1"/>
      <c r="C132" s="1"/>
      <c r="D132" s="1"/>
      <c r="E132" s="1" t="s">
        <v>130</v>
      </c>
      <c r="F132" s="1"/>
      <c r="G132" s="1"/>
      <c r="H132" s="1"/>
      <c r="I132" s="1"/>
      <c r="J132" s="3"/>
    </row>
    <row r="133" spans="1:10" ht="16" thickBot="1" x14ac:dyDescent="0.25">
      <c r="A133" s="1"/>
      <c r="B133" s="1"/>
      <c r="C133" s="1"/>
      <c r="D133" s="1"/>
      <c r="E133" s="1"/>
      <c r="F133" s="1" t="s">
        <v>131</v>
      </c>
      <c r="G133" s="1"/>
      <c r="H133" s="1"/>
      <c r="I133" s="1"/>
      <c r="J133" s="7">
        <v>1000</v>
      </c>
    </row>
    <row r="134" spans="1:10" x14ac:dyDescent="0.2">
      <c r="A134" s="1"/>
      <c r="B134" s="1"/>
      <c r="C134" s="1"/>
      <c r="D134" s="1"/>
      <c r="E134" s="1" t="s">
        <v>132</v>
      </c>
      <c r="F134" s="1"/>
      <c r="G134" s="1"/>
      <c r="H134" s="1"/>
      <c r="I134" s="1"/>
      <c r="J134" s="3">
        <f>ROUND(SUM(J132:J133),5)</f>
        <v>1000</v>
      </c>
    </row>
    <row r="135" spans="1:10" x14ac:dyDescent="0.2">
      <c r="A135" s="1"/>
      <c r="B135" s="1"/>
      <c r="C135" s="1"/>
      <c r="D135" s="1"/>
      <c r="E135" s="1" t="s">
        <v>133</v>
      </c>
      <c r="F135" s="1"/>
      <c r="G135" s="1"/>
      <c r="H135" s="1"/>
      <c r="I135" s="1"/>
      <c r="J135" s="3"/>
    </row>
    <row r="136" spans="1:10" x14ac:dyDescent="0.2">
      <c r="A136" s="1"/>
      <c r="B136" s="1"/>
      <c r="C136" s="1"/>
      <c r="D136" s="1"/>
      <c r="E136" s="1"/>
      <c r="F136" s="1" t="s">
        <v>134</v>
      </c>
      <c r="G136" s="1"/>
      <c r="H136" s="1"/>
      <c r="I136" s="1"/>
      <c r="J136" s="3">
        <v>3000</v>
      </c>
    </row>
    <row r="137" spans="1:10" x14ac:dyDescent="0.2">
      <c r="A137" s="1"/>
      <c r="B137" s="1"/>
      <c r="C137" s="1"/>
      <c r="D137" s="1"/>
      <c r="E137" s="1"/>
      <c r="F137" s="1" t="s">
        <v>135</v>
      </c>
      <c r="G137" s="1"/>
      <c r="H137" s="1"/>
      <c r="I137" s="1"/>
      <c r="J137" s="3">
        <v>0</v>
      </c>
    </row>
    <row r="138" spans="1:10" x14ac:dyDescent="0.2">
      <c r="A138" s="1"/>
      <c r="B138" s="1"/>
      <c r="C138" s="1"/>
      <c r="D138" s="1"/>
      <c r="E138" s="1"/>
      <c r="F138" s="1" t="s">
        <v>136</v>
      </c>
      <c r="G138" s="1"/>
      <c r="H138" s="1"/>
      <c r="I138" s="1"/>
      <c r="J138" s="3"/>
    </row>
    <row r="139" spans="1:10" x14ac:dyDescent="0.2">
      <c r="A139" s="1"/>
      <c r="B139" s="1"/>
      <c r="C139" s="1"/>
      <c r="D139" s="1"/>
      <c r="E139" s="1"/>
      <c r="F139" s="1"/>
      <c r="G139" s="1" t="s">
        <v>137</v>
      </c>
      <c r="H139" s="1"/>
      <c r="I139" s="1"/>
      <c r="J139" s="3">
        <v>0</v>
      </c>
    </row>
    <row r="140" spans="1:10" ht="16" thickBot="1" x14ac:dyDescent="0.25">
      <c r="A140" s="1"/>
      <c r="B140" s="1"/>
      <c r="C140" s="1"/>
      <c r="D140" s="1"/>
      <c r="E140" s="1"/>
      <c r="F140" s="1"/>
      <c r="G140" s="1" t="s">
        <v>138</v>
      </c>
      <c r="H140" s="1"/>
      <c r="I140" s="1"/>
      <c r="J140" s="7">
        <v>12000</v>
      </c>
    </row>
    <row r="141" spans="1:10" x14ac:dyDescent="0.2">
      <c r="A141" s="1"/>
      <c r="B141" s="1"/>
      <c r="C141" s="1"/>
      <c r="D141" s="1"/>
      <c r="E141" s="1"/>
      <c r="F141" s="1" t="s">
        <v>139</v>
      </c>
      <c r="G141" s="1"/>
      <c r="H141" s="1"/>
      <c r="I141" s="1"/>
      <c r="J141" s="3">
        <f>ROUND(SUM(J138:J140),5)</f>
        <v>12000</v>
      </c>
    </row>
    <row r="142" spans="1:10" x14ac:dyDescent="0.2">
      <c r="A142" s="1"/>
      <c r="B142" s="1"/>
      <c r="C142" s="1"/>
      <c r="D142" s="1"/>
      <c r="E142" s="1"/>
      <c r="F142" s="1" t="s">
        <v>140</v>
      </c>
      <c r="G142" s="1"/>
      <c r="H142" s="1"/>
      <c r="I142" s="1"/>
      <c r="J142" s="3">
        <v>1500</v>
      </c>
    </row>
    <row r="143" spans="1:10" x14ac:dyDescent="0.2">
      <c r="A143" s="1"/>
      <c r="B143" s="1"/>
      <c r="C143" s="1"/>
      <c r="D143" s="1"/>
      <c r="E143" s="1"/>
      <c r="F143" s="1" t="s">
        <v>141</v>
      </c>
      <c r="G143" s="1"/>
      <c r="H143" s="1"/>
      <c r="I143" s="1"/>
      <c r="J143" s="3">
        <v>39325.699999999997</v>
      </c>
    </row>
    <row r="144" spans="1:10" x14ac:dyDescent="0.2">
      <c r="A144" s="1"/>
      <c r="B144" s="1"/>
      <c r="C144" s="1"/>
      <c r="D144" s="1"/>
      <c r="E144" s="1"/>
      <c r="F144" s="1" t="s">
        <v>142</v>
      </c>
      <c r="G144" s="1"/>
      <c r="H144" s="1"/>
      <c r="I144" s="1"/>
      <c r="J144" s="3"/>
    </row>
    <row r="145" spans="1:10" ht="16" thickBot="1" x14ac:dyDescent="0.25">
      <c r="A145" s="1"/>
      <c r="B145" s="1"/>
      <c r="C145" s="1"/>
      <c r="D145" s="1"/>
      <c r="E145" s="1"/>
      <c r="F145" s="1"/>
      <c r="G145" s="1" t="s">
        <v>143</v>
      </c>
      <c r="H145" s="1"/>
      <c r="I145" s="1"/>
      <c r="J145" s="4">
        <v>3000</v>
      </c>
    </row>
    <row r="146" spans="1:10" ht="16" thickBot="1" x14ac:dyDescent="0.25">
      <c r="A146" s="1"/>
      <c r="B146" s="1"/>
      <c r="C146" s="1"/>
      <c r="D146" s="1"/>
      <c r="E146" s="1"/>
      <c r="F146" s="1" t="s">
        <v>144</v>
      </c>
      <c r="G146" s="1"/>
      <c r="H146" s="1"/>
      <c r="I146" s="1"/>
      <c r="J146" s="6">
        <f>ROUND(SUM(J144:J145),5)</f>
        <v>3000</v>
      </c>
    </row>
    <row r="147" spans="1:10" x14ac:dyDescent="0.2">
      <c r="A147" s="1"/>
      <c r="B147" s="1"/>
      <c r="C147" s="1"/>
      <c r="D147" s="1"/>
      <c r="E147" s="1" t="s">
        <v>145</v>
      </c>
      <c r="F147" s="1"/>
      <c r="G147" s="1"/>
      <c r="H147" s="1"/>
      <c r="I147" s="1"/>
      <c r="J147" s="3">
        <f>ROUND(SUM(J135:J137)+SUM(J141:J143)+J146,5)</f>
        <v>58825.7</v>
      </c>
    </row>
    <row r="148" spans="1:10" x14ac:dyDescent="0.2">
      <c r="A148" s="1"/>
      <c r="B148" s="1"/>
      <c r="C148" s="1"/>
      <c r="D148" s="1"/>
      <c r="E148" s="1" t="s">
        <v>146</v>
      </c>
      <c r="F148" s="1"/>
      <c r="G148" s="1"/>
      <c r="H148" s="1"/>
      <c r="I148" s="1"/>
      <c r="J148" s="3"/>
    </row>
    <row r="149" spans="1:10" x14ac:dyDescent="0.2">
      <c r="A149" s="1"/>
      <c r="B149" s="1"/>
      <c r="C149" s="1"/>
      <c r="D149" s="1"/>
      <c r="E149" s="1"/>
      <c r="F149" s="1" t="s">
        <v>147</v>
      </c>
      <c r="G149" s="1"/>
      <c r="H149" s="1"/>
      <c r="I149" s="1"/>
      <c r="J149" s="3"/>
    </row>
    <row r="150" spans="1:10" x14ac:dyDescent="0.2">
      <c r="A150" s="1"/>
      <c r="B150" s="1"/>
      <c r="C150" s="1"/>
      <c r="D150" s="1"/>
      <c r="E150" s="1"/>
      <c r="F150" s="1"/>
      <c r="G150" s="1" t="s">
        <v>148</v>
      </c>
      <c r="H150" s="1"/>
      <c r="I150" s="1"/>
      <c r="J150" s="3">
        <v>550</v>
      </c>
    </row>
    <row r="151" spans="1:10" ht="16" thickBot="1" x14ac:dyDescent="0.25">
      <c r="A151" s="1"/>
      <c r="B151" s="1"/>
      <c r="C151" s="1"/>
      <c r="D151" s="1"/>
      <c r="E151" s="1"/>
      <c r="F151" s="1"/>
      <c r="G151" s="1" t="s">
        <v>149</v>
      </c>
      <c r="H151" s="1"/>
      <c r="I151" s="1"/>
      <c r="J151" s="7">
        <v>15000</v>
      </c>
    </row>
    <row r="152" spans="1:10" x14ac:dyDescent="0.2">
      <c r="A152" s="1"/>
      <c r="B152" s="1"/>
      <c r="C152" s="1"/>
      <c r="D152" s="1"/>
      <c r="E152" s="1"/>
      <c r="F152" s="1" t="s">
        <v>150</v>
      </c>
      <c r="G152" s="1"/>
      <c r="H152" s="1"/>
      <c r="I152" s="1"/>
      <c r="J152" s="3">
        <f>ROUND(SUM(J149:J151),5)</f>
        <v>15550</v>
      </c>
    </row>
    <row r="153" spans="1:10" ht="16" thickBot="1" x14ac:dyDescent="0.25">
      <c r="A153" s="1"/>
      <c r="B153" s="1"/>
      <c r="C153" s="1"/>
      <c r="D153" s="1"/>
      <c r="E153" s="1"/>
      <c r="F153" s="1" t="s">
        <v>151</v>
      </c>
      <c r="G153" s="1"/>
      <c r="H153" s="1"/>
      <c r="I153" s="1"/>
      <c r="J153" s="4">
        <v>10000</v>
      </c>
    </row>
    <row r="154" spans="1:10" ht="16" thickBot="1" x14ac:dyDescent="0.25">
      <c r="A154" s="1"/>
      <c r="B154" s="1"/>
      <c r="C154" s="1"/>
      <c r="D154" s="1"/>
      <c r="E154" s="1" t="s">
        <v>152</v>
      </c>
      <c r="F154" s="1"/>
      <c r="G154" s="1"/>
      <c r="H154" s="1"/>
      <c r="I154" s="1"/>
      <c r="J154" s="5">
        <f>ROUND(J148+SUM(J152:J153),5)</f>
        <v>25550</v>
      </c>
    </row>
    <row r="155" spans="1:10" ht="16" thickBot="1" x14ac:dyDescent="0.25">
      <c r="A155" s="1"/>
      <c r="B155" s="1"/>
      <c r="C155" s="1"/>
      <c r="D155" s="1" t="s">
        <v>153</v>
      </c>
      <c r="E155" s="1"/>
      <c r="F155" s="1"/>
      <c r="G155" s="1"/>
      <c r="H155" s="1"/>
      <c r="I155" s="1"/>
      <c r="J155" s="6">
        <f>ROUND(J18+J105+J109+J116+J131+J134+J147+J154,5)</f>
        <v>1191124.43</v>
      </c>
    </row>
    <row r="156" spans="1:10" x14ac:dyDescent="0.2">
      <c r="A156" s="1"/>
      <c r="B156" s="1" t="s">
        <v>154</v>
      </c>
      <c r="C156" s="1"/>
      <c r="D156" s="1"/>
      <c r="E156" s="1"/>
      <c r="F156" s="1"/>
      <c r="G156" s="1"/>
      <c r="H156" s="1"/>
      <c r="I156" s="1"/>
      <c r="J156" s="3">
        <f>ROUND(J3+J17-J155,5)</f>
        <v>72201.320000000007</v>
      </c>
    </row>
    <row r="157" spans="1:10" x14ac:dyDescent="0.2">
      <c r="A157" s="1"/>
      <c r="B157" s="1" t="s">
        <v>155</v>
      </c>
      <c r="C157" s="1"/>
      <c r="D157" s="1"/>
      <c r="E157" s="1"/>
      <c r="F157" s="1"/>
      <c r="G157" s="1"/>
      <c r="H157" s="1"/>
      <c r="I157" s="1"/>
      <c r="J157" s="3"/>
    </row>
    <row r="158" spans="1:10" x14ac:dyDescent="0.2">
      <c r="A158" s="1"/>
      <c r="B158" s="1"/>
      <c r="C158" s="1" t="s">
        <v>156</v>
      </c>
      <c r="D158" s="1"/>
      <c r="E158" s="1"/>
      <c r="F158" s="1"/>
      <c r="G158" s="1"/>
      <c r="H158" s="1"/>
      <c r="I158" s="1"/>
      <c r="J158" s="3"/>
    </row>
    <row r="159" spans="1:10" x14ac:dyDescent="0.2">
      <c r="A159" s="1"/>
      <c r="B159" s="1"/>
      <c r="C159" s="1"/>
      <c r="D159" s="1" t="s">
        <v>157</v>
      </c>
      <c r="E159" s="1"/>
      <c r="F159" s="1"/>
      <c r="G159" s="1"/>
      <c r="H159" s="1"/>
      <c r="I159" s="1"/>
      <c r="J159" s="3"/>
    </row>
    <row r="160" spans="1:10" x14ac:dyDescent="0.2">
      <c r="A160" s="1"/>
      <c r="B160" s="1"/>
      <c r="C160" s="1"/>
      <c r="D160" s="1"/>
      <c r="E160" s="1" t="s">
        <v>158</v>
      </c>
      <c r="F160" s="1"/>
      <c r="G160" s="1"/>
      <c r="H160" s="1"/>
      <c r="I160" s="1"/>
      <c r="J160" s="3">
        <v>22201.32</v>
      </c>
    </row>
    <row r="161" spans="1:10" x14ac:dyDescent="0.2">
      <c r="A161" s="1"/>
      <c r="B161" s="1"/>
      <c r="C161" s="1"/>
      <c r="D161" s="1"/>
      <c r="E161" s="1" t="s">
        <v>159</v>
      </c>
      <c r="F161" s="1"/>
      <c r="G161" s="1"/>
      <c r="H161" s="1"/>
      <c r="I161" s="1"/>
      <c r="J161" s="3">
        <v>20000</v>
      </c>
    </row>
    <row r="162" spans="1:10" x14ac:dyDescent="0.2">
      <c r="A162" s="1"/>
      <c r="B162" s="1"/>
      <c r="C162" s="1"/>
      <c r="D162" s="1"/>
      <c r="E162" s="1" t="s">
        <v>160</v>
      </c>
      <c r="F162" s="1"/>
      <c r="G162" s="1"/>
      <c r="H162" s="1"/>
      <c r="I162" s="1"/>
      <c r="J162" s="3">
        <v>5000</v>
      </c>
    </row>
    <row r="163" spans="1:10" x14ac:dyDescent="0.2">
      <c r="A163" s="1"/>
      <c r="B163" s="1"/>
      <c r="C163" s="1"/>
      <c r="D163" s="1"/>
      <c r="E163" s="1" t="s">
        <v>161</v>
      </c>
      <c r="F163" s="1"/>
      <c r="G163" s="1"/>
      <c r="H163" s="1"/>
      <c r="I163" s="1"/>
      <c r="J163" s="3">
        <v>0</v>
      </c>
    </row>
    <row r="164" spans="1:10" x14ac:dyDescent="0.2">
      <c r="A164" s="1"/>
      <c r="B164" s="1"/>
      <c r="C164" s="1"/>
      <c r="D164" s="1"/>
      <c r="E164" s="1" t="s">
        <v>162</v>
      </c>
      <c r="F164" s="1"/>
      <c r="G164" s="1"/>
      <c r="H164" s="1"/>
      <c r="I164" s="1"/>
      <c r="J164" s="3">
        <v>0</v>
      </c>
    </row>
    <row r="165" spans="1:10" ht="16" thickBot="1" x14ac:dyDescent="0.25">
      <c r="A165" s="1"/>
      <c r="B165" s="1"/>
      <c r="C165" s="1"/>
      <c r="D165" s="1"/>
      <c r="E165" s="1" t="s">
        <v>163</v>
      </c>
      <c r="F165" s="1"/>
      <c r="G165" s="1"/>
      <c r="H165" s="1"/>
      <c r="I165" s="1"/>
      <c r="J165" s="7">
        <v>0</v>
      </c>
    </row>
    <row r="166" spans="1:10" x14ac:dyDescent="0.2">
      <c r="A166" s="1"/>
      <c r="B166" s="1"/>
      <c r="C166" s="1"/>
      <c r="D166" s="1" t="s">
        <v>164</v>
      </c>
      <c r="E166" s="1"/>
      <c r="F166" s="1"/>
      <c r="G166" s="1"/>
      <c r="H166" s="1"/>
      <c r="I166" s="1"/>
      <c r="J166" s="3">
        <f>ROUND(SUM(J159:J165),5)</f>
        <v>47201.32</v>
      </c>
    </row>
    <row r="167" spans="1:10" ht="16" thickBot="1" x14ac:dyDescent="0.25">
      <c r="A167" s="1"/>
      <c r="B167" s="1"/>
      <c r="C167" s="1"/>
      <c r="D167" s="1" t="s">
        <v>165</v>
      </c>
      <c r="E167" s="1"/>
      <c r="F167" s="1"/>
      <c r="G167" s="1"/>
      <c r="H167" s="1"/>
      <c r="I167" s="1"/>
      <c r="J167" s="4">
        <v>25000</v>
      </c>
    </row>
    <row r="168" spans="1:10" ht="16" thickBot="1" x14ac:dyDescent="0.25">
      <c r="A168" s="1"/>
      <c r="B168" s="1"/>
      <c r="C168" s="1" t="s">
        <v>166</v>
      </c>
      <c r="D168" s="1"/>
      <c r="E168" s="1"/>
      <c r="F168" s="1"/>
      <c r="G168" s="1"/>
      <c r="H168" s="1"/>
      <c r="I168" s="1"/>
      <c r="J168" s="5">
        <f>ROUND(J158+SUM(J166:J167),5)</f>
        <v>72201.320000000007</v>
      </c>
    </row>
    <row r="169" spans="1:10" ht="16" thickBot="1" x14ac:dyDescent="0.25">
      <c r="A169" s="1"/>
      <c r="B169" s="1" t="s">
        <v>167</v>
      </c>
      <c r="C169" s="1"/>
      <c r="D169" s="1"/>
      <c r="E169" s="1"/>
      <c r="F169" s="1"/>
      <c r="G169" s="1"/>
      <c r="H169" s="1"/>
      <c r="I169" s="1"/>
      <c r="J169" s="5">
        <f>ROUND(J157-J168,5)</f>
        <v>-72201.320000000007</v>
      </c>
    </row>
    <row r="170" spans="1:10" s="10" customFormat="1" ht="12" thickBot="1" x14ac:dyDescent="0.2">
      <c r="A170" s="8" t="s">
        <v>168</v>
      </c>
      <c r="B170" s="8"/>
      <c r="C170" s="8"/>
      <c r="D170" s="8"/>
      <c r="E170" s="8"/>
      <c r="F170" s="8"/>
      <c r="G170" s="8"/>
      <c r="H170" s="8"/>
      <c r="I170" s="8"/>
      <c r="J170" s="9">
        <f>ROUND(J156+J169,5)</f>
        <v>0</v>
      </c>
    </row>
    <row r="171" spans="1:10" ht="16" thickTop="1" x14ac:dyDescent="0.2"/>
  </sheetData>
  <pageMargins left="0.7" right="0.7" top="0.75" bottom="0.75" header="0.1" footer="0.3"/>
  <pageSetup orientation="portrait" horizontalDpi="0" verticalDpi="0" r:id="rId1"/>
  <headerFooter>
    <oddHeader>&amp;L&amp;"Arial,Bold"&amp;8 7:14 PM
&amp;"Arial,Bold"&amp;8 10/03/21
&amp;"Arial,Bold"&amp;8 Accrual Basis&amp;C&amp;"Arial,Bold"&amp;12 Nederland Fire Protection District
&amp;"Arial,Bold"&amp;14 General Fund 2020 Income &amp;&amp; Expense Budget
&amp;"Arial,Bold"&amp;10 January through December 2022</oddHeader>
    <oddFooter>&amp;R&amp;"Arial,Bold"&amp;8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AD56-D90D-4FA6-BDBB-BDBF7BBFA302}">
  <sheetPr codeName="Sheet1"/>
  <dimension ref="A1:J166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baseColWidth="10" defaultColWidth="8.83203125" defaultRowHeight="15" x14ac:dyDescent="0.2"/>
  <cols>
    <col min="1" max="8" width="3" style="14" customWidth="1"/>
    <col min="9" max="9" width="22.1640625" style="14" customWidth="1"/>
    <col min="10" max="10" width="10.1640625" style="15" bestFit="1" customWidth="1"/>
  </cols>
  <sheetData>
    <row r="1" spans="1:10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s="13" customFormat="1" ht="17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2" t="s">
        <v>169</v>
      </c>
    </row>
    <row r="3" spans="1:10" ht="16" thickTop="1" x14ac:dyDescent="0.2">
      <c r="A3" s="1"/>
      <c r="B3" s="1" t="s">
        <v>1</v>
      </c>
      <c r="C3" s="1"/>
      <c r="D3" s="1"/>
      <c r="E3" s="1"/>
      <c r="F3" s="1"/>
      <c r="G3" s="1"/>
      <c r="H3" s="1"/>
      <c r="I3" s="1"/>
      <c r="J3" s="3"/>
    </row>
    <row r="4" spans="1:10" x14ac:dyDescent="0.2">
      <c r="A4" s="1"/>
      <c r="B4" s="1"/>
      <c r="C4" s="1"/>
      <c r="D4" s="1" t="s">
        <v>2</v>
      </c>
      <c r="E4" s="1"/>
      <c r="F4" s="1"/>
      <c r="G4" s="1"/>
      <c r="H4" s="1"/>
      <c r="I4" s="1"/>
      <c r="J4" s="3"/>
    </row>
    <row r="5" spans="1:10" x14ac:dyDescent="0.2">
      <c r="A5" s="1"/>
      <c r="B5" s="1"/>
      <c r="C5" s="1"/>
      <c r="D5" s="1"/>
      <c r="E5" s="1" t="s">
        <v>4</v>
      </c>
      <c r="F5" s="1"/>
      <c r="G5" s="1"/>
      <c r="H5" s="1"/>
      <c r="I5" s="1"/>
      <c r="J5" s="3">
        <v>250</v>
      </c>
    </row>
    <row r="6" spans="1:10" x14ac:dyDescent="0.2">
      <c r="A6" s="1"/>
      <c r="B6" s="1"/>
      <c r="C6" s="1"/>
      <c r="D6" s="1"/>
      <c r="E6" s="1" t="s">
        <v>5</v>
      </c>
      <c r="F6" s="1"/>
      <c r="G6" s="1"/>
      <c r="H6" s="1"/>
      <c r="I6" s="1"/>
      <c r="J6" s="3">
        <v>145</v>
      </c>
    </row>
    <row r="7" spans="1:10" x14ac:dyDescent="0.2">
      <c r="A7" s="1"/>
      <c r="B7" s="1"/>
      <c r="C7" s="1"/>
      <c r="D7" s="1"/>
      <c r="E7" s="1" t="s">
        <v>6</v>
      </c>
      <c r="F7" s="1"/>
      <c r="G7" s="1"/>
      <c r="H7" s="1"/>
      <c r="I7" s="1"/>
      <c r="J7" s="3"/>
    </row>
    <row r="8" spans="1:10" x14ac:dyDescent="0.2">
      <c r="A8" s="1"/>
      <c r="B8" s="1"/>
      <c r="C8" s="1"/>
      <c r="D8" s="1"/>
      <c r="E8" s="1"/>
      <c r="F8" s="1" t="s">
        <v>7</v>
      </c>
      <c r="G8" s="1"/>
      <c r="H8" s="1"/>
      <c r="I8" s="1"/>
      <c r="J8" s="3">
        <v>4221</v>
      </c>
    </row>
    <row r="9" spans="1:10" x14ac:dyDescent="0.2">
      <c r="A9" s="1"/>
      <c r="B9" s="1"/>
      <c r="C9" s="1"/>
      <c r="D9" s="1"/>
      <c r="E9" s="1"/>
      <c r="F9" s="1" t="s">
        <v>8</v>
      </c>
      <c r="G9" s="1"/>
      <c r="H9" s="1"/>
      <c r="I9" s="1"/>
      <c r="J9" s="3">
        <v>899991</v>
      </c>
    </row>
    <row r="10" spans="1:10" x14ac:dyDescent="0.2">
      <c r="A10" s="1"/>
      <c r="B10" s="1"/>
      <c r="C10" s="1"/>
      <c r="D10" s="1"/>
      <c r="E10" s="1"/>
      <c r="F10" s="1" t="s">
        <v>9</v>
      </c>
      <c r="G10" s="1"/>
      <c r="H10" s="1"/>
      <c r="I10" s="1"/>
      <c r="J10" s="3">
        <v>31497</v>
      </c>
    </row>
    <row r="11" spans="1:10" x14ac:dyDescent="0.2">
      <c r="A11" s="1"/>
      <c r="B11" s="1"/>
      <c r="C11" s="1"/>
      <c r="D11" s="1"/>
      <c r="E11" s="1"/>
      <c r="F11" s="1" t="s">
        <v>10</v>
      </c>
      <c r="G11" s="1"/>
      <c r="H11" s="1"/>
      <c r="I11" s="1"/>
      <c r="J11" s="3">
        <v>45000</v>
      </c>
    </row>
    <row r="12" spans="1:10" x14ac:dyDescent="0.2">
      <c r="A12" s="1"/>
      <c r="B12" s="1"/>
      <c r="C12" s="1"/>
      <c r="D12" s="1"/>
      <c r="E12" s="1"/>
      <c r="F12" s="1" t="s">
        <v>11</v>
      </c>
      <c r="G12" s="1"/>
      <c r="H12" s="1"/>
      <c r="I12" s="1"/>
      <c r="J12" s="3">
        <v>1575</v>
      </c>
    </row>
    <row r="13" spans="1:10" ht="16" thickBot="1" x14ac:dyDescent="0.25">
      <c r="A13" s="1"/>
      <c r="B13" s="1"/>
      <c r="C13" s="1"/>
      <c r="D13" s="1"/>
      <c r="E13" s="1"/>
      <c r="F13" s="1" t="s">
        <v>12</v>
      </c>
      <c r="G13" s="1"/>
      <c r="H13" s="1"/>
      <c r="I13" s="1"/>
      <c r="J13" s="4">
        <v>1386</v>
      </c>
    </row>
    <row r="14" spans="1:10" ht="16" thickBot="1" x14ac:dyDescent="0.25">
      <c r="A14" s="1"/>
      <c r="B14" s="1"/>
      <c r="C14" s="1"/>
      <c r="D14" s="1"/>
      <c r="E14" s="1" t="s">
        <v>13</v>
      </c>
      <c r="F14" s="1"/>
      <c r="G14" s="1"/>
      <c r="H14" s="1"/>
      <c r="I14" s="1"/>
      <c r="J14" s="5">
        <f>ROUND(SUM(J7:J13),5)</f>
        <v>983670</v>
      </c>
    </row>
    <row r="15" spans="1:10" ht="16" thickBot="1" x14ac:dyDescent="0.25">
      <c r="A15" s="1"/>
      <c r="B15" s="1"/>
      <c r="C15" s="1"/>
      <c r="D15" s="1" t="s">
        <v>14</v>
      </c>
      <c r="E15" s="1"/>
      <c r="F15" s="1"/>
      <c r="G15" s="1"/>
      <c r="H15" s="1"/>
      <c r="I15" s="1"/>
      <c r="J15" s="6">
        <f>ROUND(SUM(J4:J6)+J14,5)</f>
        <v>984065</v>
      </c>
    </row>
    <row r="16" spans="1:10" x14ac:dyDescent="0.2">
      <c r="A16" s="1"/>
      <c r="B16" s="1"/>
      <c r="C16" s="1" t="s">
        <v>15</v>
      </c>
      <c r="D16" s="1"/>
      <c r="E16" s="1"/>
      <c r="F16" s="1"/>
      <c r="G16" s="1"/>
      <c r="H16" s="1"/>
      <c r="I16" s="1"/>
      <c r="J16" s="3">
        <f>J15</f>
        <v>984065</v>
      </c>
    </row>
    <row r="17" spans="1:10" x14ac:dyDescent="0.2">
      <c r="A17" s="1"/>
      <c r="B17" s="1"/>
      <c r="C17" s="1"/>
      <c r="D17" s="1" t="s">
        <v>16</v>
      </c>
      <c r="E17" s="1"/>
      <c r="F17" s="1"/>
      <c r="G17" s="1"/>
      <c r="H17" s="1"/>
      <c r="I17" s="1"/>
      <c r="J17" s="3"/>
    </row>
    <row r="18" spans="1:10" x14ac:dyDescent="0.2">
      <c r="A18" s="1"/>
      <c r="B18" s="1"/>
      <c r="C18" s="1"/>
      <c r="D18" s="1"/>
      <c r="E18" s="1" t="s">
        <v>17</v>
      </c>
      <c r="F18" s="1"/>
      <c r="G18" s="1"/>
      <c r="H18" s="1"/>
      <c r="I18" s="1"/>
      <c r="J18" s="3"/>
    </row>
    <row r="19" spans="1:10" x14ac:dyDescent="0.2">
      <c r="A19" s="1"/>
      <c r="B19" s="1"/>
      <c r="C19" s="1"/>
      <c r="D19" s="1"/>
      <c r="E19" s="1"/>
      <c r="F19" s="1" t="s">
        <v>18</v>
      </c>
      <c r="G19" s="1"/>
      <c r="H19" s="1"/>
      <c r="I19" s="1"/>
      <c r="J19" s="3">
        <v>200</v>
      </c>
    </row>
    <row r="20" spans="1:10" x14ac:dyDescent="0.2">
      <c r="A20" s="1"/>
      <c r="B20" s="1"/>
      <c r="C20" s="1"/>
      <c r="D20" s="1"/>
      <c r="E20" s="1"/>
      <c r="F20" s="1" t="s">
        <v>19</v>
      </c>
      <c r="G20" s="1"/>
      <c r="H20" s="1"/>
      <c r="I20" s="1"/>
      <c r="J20" s="3"/>
    </row>
    <row r="21" spans="1:10" x14ac:dyDescent="0.2">
      <c r="A21" s="1"/>
      <c r="B21" s="1"/>
      <c r="C21" s="1"/>
      <c r="D21" s="1"/>
      <c r="E21" s="1"/>
      <c r="F21" s="1"/>
      <c r="G21" s="1" t="s">
        <v>20</v>
      </c>
      <c r="H21" s="1"/>
      <c r="I21" s="1"/>
      <c r="J21" s="3">
        <v>496</v>
      </c>
    </row>
    <row r="22" spans="1:10" ht="16" thickBot="1" x14ac:dyDescent="0.25">
      <c r="A22" s="1"/>
      <c r="B22" s="1"/>
      <c r="C22" s="1"/>
      <c r="D22" s="1"/>
      <c r="E22" s="1"/>
      <c r="F22" s="1"/>
      <c r="G22" s="1" t="s">
        <v>21</v>
      </c>
      <c r="H22" s="1"/>
      <c r="I22" s="1"/>
      <c r="J22" s="7">
        <v>14770</v>
      </c>
    </row>
    <row r="23" spans="1:10" x14ac:dyDescent="0.2">
      <c r="A23" s="1"/>
      <c r="B23" s="1"/>
      <c r="C23" s="1"/>
      <c r="D23" s="1"/>
      <c r="E23" s="1"/>
      <c r="F23" s="1" t="s">
        <v>22</v>
      </c>
      <c r="G23" s="1"/>
      <c r="H23" s="1"/>
      <c r="I23" s="1"/>
      <c r="J23" s="3">
        <f>ROUND(SUM(J20:J22),5)</f>
        <v>15266</v>
      </c>
    </row>
    <row r="24" spans="1:10" x14ac:dyDescent="0.2">
      <c r="A24" s="1"/>
      <c r="B24" s="1"/>
      <c r="C24" s="1"/>
      <c r="D24" s="1"/>
      <c r="E24" s="1"/>
      <c r="F24" s="1" t="s">
        <v>23</v>
      </c>
      <c r="G24" s="1"/>
      <c r="H24" s="1"/>
      <c r="I24" s="1"/>
      <c r="J24" s="3"/>
    </row>
    <row r="25" spans="1:10" x14ac:dyDescent="0.2">
      <c r="A25" s="1"/>
      <c r="B25" s="1"/>
      <c r="C25" s="1"/>
      <c r="D25" s="1"/>
      <c r="E25" s="1"/>
      <c r="F25" s="1"/>
      <c r="G25" s="1" t="s">
        <v>24</v>
      </c>
      <c r="H25" s="1"/>
      <c r="I25" s="1"/>
      <c r="J25" s="3">
        <v>1800</v>
      </c>
    </row>
    <row r="26" spans="1:10" x14ac:dyDescent="0.2">
      <c r="A26" s="1"/>
      <c r="B26" s="1"/>
      <c r="C26" s="1"/>
      <c r="D26" s="1"/>
      <c r="E26" s="1"/>
      <c r="F26" s="1"/>
      <c r="G26" s="1" t="s">
        <v>25</v>
      </c>
      <c r="H26" s="1"/>
      <c r="I26" s="1"/>
      <c r="J26" s="3">
        <v>1200</v>
      </c>
    </row>
    <row r="27" spans="1:10" x14ac:dyDescent="0.2">
      <c r="A27" s="1"/>
      <c r="B27" s="1"/>
      <c r="C27" s="1"/>
      <c r="D27" s="1"/>
      <c r="E27" s="1"/>
      <c r="F27" s="1"/>
      <c r="G27" s="1" t="s">
        <v>27</v>
      </c>
      <c r="H27" s="1"/>
      <c r="I27" s="1"/>
      <c r="J27" s="3">
        <v>1000</v>
      </c>
    </row>
    <row r="28" spans="1:10" x14ac:dyDescent="0.2">
      <c r="A28" s="1"/>
      <c r="B28" s="1"/>
      <c r="C28" s="1"/>
      <c r="D28" s="1"/>
      <c r="E28" s="1"/>
      <c r="F28" s="1"/>
      <c r="G28" s="1" t="s">
        <v>28</v>
      </c>
      <c r="H28" s="1"/>
      <c r="I28" s="1"/>
      <c r="J28" s="3">
        <v>1500</v>
      </c>
    </row>
    <row r="29" spans="1:10" ht="16" thickBot="1" x14ac:dyDescent="0.25">
      <c r="A29" s="1"/>
      <c r="B29" s="1"/>
      <c r="C29" s="1"/>
      <c r="D29" s="1"/>
      <c r="E29" s="1"/>
      <c r="F29" s="1"/>
      <c r="G29" s="1" t="s">
        <v>29</v>
      </c>
      <c r="H29" s="1"/>
      <c r="I29" s="1"/>
      <c r="J29" s="7">
        <v>1500</v>
      </c>
    </row>
    <row r="30" spans="1:10" x14ac:dyDescent="0.2">
      <c r="A30" s="1"/>
      <c r="B30" s="1"/>
      <c r="C30" s="1"/>
      <c r="D30" s="1"/>
      <c r="E30" s="1"/>
      <c r="F30" s="1" t="s">
        <v>30</v>
      </c>
      <c r="G30" s="1"/>
      <c r="H30" s="1"/>
      <c r="I30" s="1"/>
      <c r="J30" s="3">
        <f>ROUND(SUM(J24:J29),5)</f>
        <v>7000</v>
      </c>
    </row>
    <row r="31" spans="1:10" x14ac:dyDescent="0.2">
      <c r="A31" s="1"/>
      <c r="B31" s="1"/>
      <c r="C31" s="1"/>
      <c r="D31" s="1"/>
      <c r="E31" s="1"/>
      <c r="F31" s="1" t="s">
        <v>31</v>
      </c>
      <c r="G31" s="1"/>
      <c r="H31" s="1"/>
      <c r="I31" s="1"/>
      <c r="J31" s="3">
        <v>1500</v>
      </c>
    </row>
    <row r="32" spans="1:10" x14ac:dyDescent="0.2">
      <c r="A32" s="1"/>
      <c r="B32" s="1"/>
      <c r="C32" s="1"/>
      <c r="D32" s="1"/>
      <c r="E32" s="1"/>
      <c r="F32" s="1" t="s">
        <v>32</v>
      </c>
      <c r="G32" s="1"/>
      <c r="H32" s="1"/>
      <c r="I32" s="1"/>
      <c r="J32" s="3"/>
    </row>
    <row r="33" spans="1:10" x14ac:dyDescent="0.2">
      <c r="A33" s="1"/>
      <c r="B33" s="1"/>
      <c r="C33" s="1"/>
      <c r="D33" s="1"/>
      <c r="E33" s="1"/>
      <c r="F33" s="1"/>
      <c r="G33" s="1" t="s">
        <v>33</v>
      </c>
      <c r="H33" s="1"/>
      <c r="I33" s="1"/>
      <c r="J33" s="3">
        <v>3500</v>
      </c>
    </row>
    <row r="34" spans="1:10" x14ac:dyDescent="0.2">
      <c r="A34" s="1"/>
      <c r="B34" s="1"/>
      <c r="C34" s="1"/>
      <c r="D34" s="1"/>
      <c r="E34" s="1"/>
      <c r="F34" s="1"/>
      <c r="G34" s="1" t="s">
        <v>34</v>
      </c>
      <c r="H34" s="1"/>
      <c r="I34" s="1"/>
      <c r="J34" s="3">
        <v>1794</v>
      </c>
    </row>
    <row r="35" spans="1:10" x14ac:dyDescent="0.2">
      <c r="A35" s="1"/>
      <c r="B35" s="1"/>
      <c r="C35" s="1"/>
      <c r="D35" s="1"/>
      <c r="E35" s="1"/>
      <c r="F35" s="1"/>
      <c r="G35" s="1" t="s">
        <v>35</v>
      </c>
      <c r="H35" s="1"/>
      <c r="I35" s="1"/>
      <c r="J35" s="3">
        <v>20000</v>
      </c>
    </row>
    <row r="36" spans="1:10" ht="16" thickBot="1" x14ac:dyDescent="0.25">
      <c r="A36" s="1"/>
      <c r="B36" s="1"/>
      <c r="C36" s="1"/>
      <c r="D36" s="1"/>
      <c r="E36" s="1"/>
      <c r="F36" s="1"/>
      <c r="G36" s="1" t="s">
        <v>36</v>
      </c>
      <c r="H36" s="1"/>
      <c r="I36" s="1"/>
      <c r="J36" s="7">
        <v>20000</v>
      </c>
    </row>
    <row r="37" spans="1:10" x14ac:dyDescent="0.2">
      <c r="A37" s="1"/>
      <c r="B37" s="1"/>
      <c r="C37" s="1"/>
      <c r="D37" s="1"/>
      <c r="E37" s="1"/>
      <c r="F37" s="1" t="s">
        <v>37</v>
      </c>
      <c r="G37" s="1"/>
      <c r="H37" s="1"/>
      <c r="I37" s="1"/>
      <c r="J37" s="3">
        <f>ROUND(SUM(J32:J36),5)</f>
        <v>45294</v>
      </c>
    </row>
    <row r="38" spans="1:10" x14ac:dyDescent="0.2">
      <c r="A38" s="1"/>
      <c r="B38" s="1"/>
      <c r="C38" s="1"/>
      <c r="D38" s="1"/>
      <c r="E38" s="1"/>
      <c r="F38" s="1" t="s">
        <v>38</v>
      </c>
      <c r="G38" s="1"/>
      <c r="H38" s="1"/>
      <c r="I38" s="1"/>
      <c r="J38" s="3">
        <v>5800</v>
      </c>
    </row>
    <row r="39" spans="1:10" x14ac:dyDescent="0.2">
      <c r="A39" s="1"/>
      <c r="B39" s="1"/>
      <c r="C39" s="1"/>
      <c r="D39" s="1"/>
      <c r="E39" s="1"/>
      <c r="F39" s="1" t="s">
        <v>40</v>
      </c>
      <c r="G39" s="1"/>
      <c r="H39" s="1"/>
      <c r="I39" s="1"/>
      <c r="J39" s="3"/>
    </row>
    <row r="40" spans="1:10" x14ac:dyDescent="0.2">
      <c r="A40" s="1"/>
      <c r="B40" s="1"/>
      <c r="C40" s="1"/>
      <c r="D40" s="1"/>
      <c r="E40" s="1"/>
      <c r="F40" s="1"/>
      <c r="G40" s="1" t="s">
        <v>41</v>
      </c>
      <c r="H40" s="1"/>
      <c r="I40" s="1"/>
      <c r="J40" s="3"/>
    </row>
    <row r="41" spans="1:10" x14ac:dyDescent="0.2">
      <c r="A41" s="1"/>
      <c r="B41" s="1"/>
      <c r="C41" s="1"/>
      <c r="D41" s="1"/>
      <c r="E41" s="1"/>
      <c r="F41" s="1"/>
      <c r="G41" s="1"/>
      <c r="H41" s="1" t="s">
        <v>42</v>
      </c>
      <c r="I41" s="1"/>
      <c r="J41" s="3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 t="s">
        <v>43</v>
      </c>
      <c r="J42" s="3">
        <v>118326</v>
      </c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 t="s">
        <v>44</v>
      </c>
      <c r="J43" s="3">
        <v>9466.08</v>
      </c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 t="s">
        <v>45</v>
      </c>
      <c r="J44" s="3">
        <v>3538</v>
      </c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 t="s">
        <v>46</v>
      </c>
      <c r="J45" s="3">
        <v>7099.56</v>
      </c>
    </row>
    <row r="46" spans="1:10" ht="16" thickBot="1" x14ac:dyDescent="0.25">
      <c r="A46" s="1"/>
      <c r="B46" s="1"/>
      <c r="C46" s="1"/>
      <c r="D46" s="1"/>
      <c r="E46" s="1"/>
      <c r="F46" s="1"/>
      <c r="G46" s="1"/>
      <c r="H46" s="1"/>
      <c r="I46" s="1" t="s">
        <v>47</v>
      </c>
      <c r="J46" s="7">
        <v>360</v>
      </c>
    </row>
    <row r="47" spans="1:10" x14ac:dyDescent="0.2">
      <c r="A47" s="1"/>
      <c r="B47" s="1"/>
      <c r="C47" s="1"/>
      <c r="D47" s="1"/>
      <c r="E47" s="1"/>
      <c r="F47" s="1"/>
      <c r="G47" s="1"/>
      <c r="H47" s="1" t="s">
        <v>48</v>
      </c>
      <c r="I47" s="1"/>
      <c r="J47" s="3">
        <f>ROUND(SUM(J41:J46),5)</f>
        <v>138789.64000000001</v>
      </c>
    </row>
    <row r="48" spans="1:10" x14ac:dyDescent="0.2">
      <c r="A48" s="1"/>
      <c r="B48" s="1"/>
      <c r="C48" s="1"/>
      <c r="D48" s="1"/>
      <c r="E48" s="1"/>
      <c r="F48" s="1"/>
      <c r="G48" s="1"/>
      <c r="H48" s="1" t="s">
        <v>49</v>
      </c>
      <c r="I48" s="1"/>
      <c r="J48" s="3">
        <v>226600</v>
      </c>
    </row>
    <row r="49" spans="1:10" x14ac:dyDescent="0.2">
      <c r="A49" s="1"/>
      <c r="B49" s="1"/>
      <c r="C49" s="1"/>
      <c r="D49" s="1"/>
      <c r="E49" s="1"/>
      <c r="F49" s="1"/>
      <c r="G49" s="1"/>
      <c r="H49" s="1" t="s">
        <v>50</v>
      </c>
      <c r="I49" s="1"/>
      <c r="J49" s="3">
        <v>44133</v>
      </c>
    </row>
    <row r="50" spans="1:10" x14ac:dyDescent="0.2">
      <c r="A50" s="1"/>
      <c r="B50" s="1"/>
      <c r="C50" s="1"/>
      <c r="D50" s="1"/>
      <c r="E50" s="1"/>
      <c r="F50" s="1"/>
      <c r="G50" s="1"/>
      <c r="H50" s="1" t="s">
        <v>51</v>
      </c>
      <c r="I50" s="1"/>
      <c r="J50" s="3">
        <v>33224</v>
      </c>
    </row>
    <row r="51" spans="1:10" x14ac:dyDescent="0.2">
      <c r="A51" s="1"/>
      <c r="B51" s="1"/>
      <c r="C51" s="1"/>
      <c r="D51" s="1"/>
      <c r="E51" s="1"/>
      <c r="F51" s="1"/>
      <c r="G51" s="1"/>
      <c r="H51" s="1" t="s">
        <v>52</v>
      </c>
      <c r="I51" s="1"/>
      <c r="J51" s="3">
        <v>11866</v>
      </c>
    </row>
    <row r="52" spans="1:10" ht="16" thickBot="1" x14ac:dyDescent="0.25">
      <c r="A52" s="1"/>
      <c r="B52" s="1"/>
      <c r="C52" s="1"/>
      <c r="D52" s="1"/>
      <c r="E52" s="1"/>
      <c r="F52" s="1"/>
      <c r="G52" s="1"/>
      <c r="H52" s="1" t="s">
        <v>53</v>
      </c>
      <c r="I52" s="1"/>
      <c r="J52" s="7">
        <v>53024</v>
      </c>
    </row>
    <row r="53" spans="1:10" x14ac:dyDescent="0.2">
      <c r="A53" s="1"/>
      <c r="B53" s="1"/>
      <c r="C53" s="1"/>
      <c r="D53" s="1"/>
      <c r="E53" s="1"/>
      <c r="F53" s="1"/>
      <c r="G53" s="1" t="s">
        <v>54</v>
      </c>
      <c r="H53" s="1"/>
      <c r="I53" s="1"/>
      <c r="J53" s="3">
        <f>ROUND(J40+SUM(J47:J52),5)</f>
        <v>507636.64</v>
      </c>
    </row>
    <row r="54" spans="1:10" x14ac:dyDescent="0.2">
      <c r="A54" s="1"/>
      <c r="B54" s="1"/>
      <c r="C54" s="1"/>
      <c r="D54" s="1"/>
      <c r="E54" s="1"/>
      <c r="F54" s="1"/>
      <c r="G54" s="1" t="s">
        <v>55</v>
      </c>
      <c r="H54" s="1"/>
      <c r="I54" s="1"/>
      <c r="J54" s="3"/>
    </row>
    <row r="55" spans="1:10" x14ac:dyDescent="0.2">
      <c r="A55" s="1"/>
      <c r="B55" s="1"/>
      <c r="C55" s="1"/>
      <c r="D55" s="1"/>
      <c r="E55" s="1"/>
      <c r="F55" s="1"/>
      <c r="G55" s="1"/>
      <c r="H55" s="1" t="s">
        <v>56</v>
      </c>
      <c r="I55" s="1"/>
      <c r="J55" s="3">
        <v>25200</v>
      </c>
    </row>
    <row r="56" spans="1:10" x14ac:dyDescent="0.2">
      <c r="A56" s="1"/>
      <c r="B56" s="1"/>
      <c r="C56" s="1"/>
      <c r="D56" s="1"/>
      <c r="E56" s="1"/>
      <c r="F56" s="1"/>
      <c r="G56" s="1"/>
      <c r="H56" s="1" t="s">
        <v>57</v>
      </c>
      <c r="I56" s="1"/>
      <c r="J56" s="3">
        <v>6290</v>
      </c>
    </row>
    <row r="57" spans="1:10" x14ac:dyDescent="0.2">
      <c r="A57" s="1"/>
      <c r="B57" s="1"/>
      <c r="C57" s="1"/>
      <c r="D57" s="1"/>
      <c r="E57" s="1"/>
      <c r="F57" s="1"/>
      <c r="G57" s="1"/>
      <c r="H57" s="1" t="s">
        <v>58</v>
      </c>
      <c r="I57" s="1"/>
      <c r="J57" s="3">
        <v>81081</v>
      </c>
    </row>
    <row r="58" spans="1:10" x14ac:dyDescent="0.2">
      <c r="A58" s="1"/>
      <c r="B58" s="1"/>
      <c r="C58" s="1"/>
      <c r="D58" s="1"/>
      <c r="E58" s="1"/>
      <c r="F58" s="1"/>
      <c r="G58" s="1"/>
      <c r="H58" s="1" t="s">
        <v>59</v>
      </c>
      <c r="I58" s="1"/>
      <c r="J58" s="3">
        <v>23760</v>
      </c>
    </row>
    <row r="59" spans="1:10" x14ac:dyDescent="0.2">
      <c r="A59" s="1"/>
      <c r="B59" s="1"/>
      <c r="C59" s="1"/>
      <c r="D59" s="1"/>
      <c r="E59" s="1"/>
      <c r="F59" s="1"/>
      <c r="G59" s="1"/>
      <c r="H59" s="1" t="s">
        <v>60</v>
      </c>
      <c r="I59" s="1"/>
      <c r="J59" s="3">
        <v>7800</v>
      </c>
    </row>
    <row r="60" spans="1:10" x14ac:dyDescent="0.2">
      <c r="A60" s="1"/>
      <c r="B60" s="1"/>
      <c r="C60" s="1"/>
      <c r="D60" s="1"/>
      <c r="E60" s="1"/>
      <c r="F60" s="1"/>
      <c r="G60" s="1"/>
      <c r="H60" s="1" t="s">
        <v>61</v>
      </c>
      <c r="I60" s="1"/>
      <c r="J60" s="3">
        <v>4000</v>
      </c>
    </row>
    <row r="61" spans="1:10" x14ac:dyDescent="0.2">
      <c r="A61" s="1"/>
      <c r="B61" s="1"/>
      <c r="C61" s="1"/>
      <c r="D61" s="1"/>
      <c r="E61" s="1"/>
      <c r="F61" s="1"/>
      <c r="G61" s="1"/>
      <c r="H61" s="1" t="s">
        <v>62</v>
      </c>
      <c r="I61" s="1"/>
      <c r="J61" s="3">
        <v>0</v>
      </c>
    </row>
    <row r="62" spans="1:10" ht="16" thickBot="1" x14ac:dyDescent="0.25">
      <c r="A62" s="1"/>
      <c r="B62" s="1"/>
      <c r="C62" s="1"/>
      <c r="D62" s="1"/>
      <c r="E62" s="1"/>
      <c r="F62" s="1"/>
      <c r="G62" s="1"/>
      <c r="H62" s="1" t="s">
        <v>63</v>
      </c>
      <c r="I62" s="1"/>
      <c r="J62" s="7">
        <v>120</v>
      </c>
    </row>
    <row r="63" spans="1:10" x14ac:dyDescent="0.2">
      <c r="A63" s="1"/>
      <c r="B63" s="1"/>
      <c r="C63" s="1"/>
      <c r="D63" s="1"/>
      <c r="E63" s="1"/>
      <c r="F63" s="1"/>
      <c r="G63" s="1" t="s">
        <v>64</v>
      </c>
      <c r="H63" s="1"/>
      <c r="I63" s="1"/>
      <c r="J63" s="3">
        <f>ROUND(SUM(J54:J62),5)</f>
        <v>148251</v>
      </c>
    </row>
    <row r="64" spans="1:10" x14ac:dyDescent="0.2">
      <c r="A64" s="1"/>
      <c r="B64" s="1"/>
      <c r="C64" s="1"/>
      <c r="D64" s="1"/>
      <c r="E64" s="1"/>
      <c r="F64" s="1"/>
      <c r="G64" s="1" t="s">
        <v>65</v>
      </c>
      <c r="H64" s="1"/>
      <c r="I64" s="1"/>
      <c r="J64" s="3"/>
    </row>
    <row r="65" spans="1:10" x14ac:dyDescent="0.2">
      <c r="A65" s="1"/>
      <c r="B65" s="1"/>
      <c r="C65" s="1"/>
      <c r="D65" s="1"/>
      <c r="E65" s="1"/>
      <c r="F65" s="1"/>
      <c r="G65" s="1"/>
      <c r="H65" s="1" t="s">
        <v>66</v>
      </c>
      <c r="I65" s="1"/>
      <c r="J65" s="3">
        <v>5532</v>
      </c>
    </row>
    <row r="66" spans="1:10" x14ac:dyDescent="0.2">
      <c r="A66" s="1"/>
      <c r="B66" s="1"/>
      <c r="C66" s="1"/>
      <c r="D66" s="1"/>
      <c r="E66" s="1"/>
      <c r="F66" s="1"/>
      <c r="G66" s="1"/>
      <c r="H66" s="1" t="s">
        <v>67</v>
      </c>
      <c r="I66" s="1"/>
      <c r="J66" s="3">
        <v>7525</v>
      </c>
    </row>
    <row r="67" spans="1:10" ht="16" thickBot="1" x14ac:dyDescent="0.25">
      <c r="A67" s="1"/>
      <c r="B67" s="1"/>
      <c r="C67" s="1"/>
      <c r="D67" s="1"/>
      <c r="E67" s="1"/>
      <c r="F67" s="1"/>
      <c r="G67" s="1"/>
      <c r="H67" s="1" t="s">
        <v>68</v>
      </c>
      <c r="I67" s="1"/>
      <c r="J67" s="4">
        <v>1560</v>
      </c>
    </row>
    <row r="68" spans="1:10" ht="16" thickBot="1" x14ac:dyDescent="0.25">
      <c r="A68" s="1"/>
      <c r="B68" s="1"/>
      <c r="C68" s="1"/>
      <c r="D68" s="1"/>
      <c r="E68" s="1"/>
      <c r="F68" s="1"/>
      <c r="G68" s="1" t="s">
        <v>69</v>
      </c>
      <c r="H68" s="1"/>
      <c r="I68" s="1"/>
      <c r="J68" s="6">
        <f>ROUND(SUM(J64:J67),5)</f>
        <v>14617</v>
      </c>
    </row>
    <row r="69" spans="1:10" x14ac:dyDescent="0.2">
      <c r="A69" s="1"/>
      <c r="B69" s="1"/>
      <c r="C69" s="1"/>
      <c r="D69" s="1"/>
      <c r="E69" s="1"/>
      <c r="F69" s="1" t="s">
        <v>70</v>
      </c>
      <c r="G69" s="1"/>
      <c r="H69" s="1"/>
      <c r="I69" s="1"/>
      <c r="J69" s="3">
        <f>ROUND(J39+J53+J63+J68,5)</f>
        <v>670504.64</v>
      </c>
    </row>
    <row r="70" spans="1:10" x14ac:dyDescent="0.2">
      <c r="A70" s="1"/>
      <c r="B70" s="1"/>
      <c r="C70" s="1"/>
      <c r="D70" s="1"/>
      <c r="E70" s="1"/>
      <c r="F70" s="1" t="s">
        <v>71</v>
      </c>
      <c r="G70" s="1"/>
      <c r="H70" s="1"/>
      <c r="I70" s="1"/>
      <c r="J70" s="3">
        <v>500</v>
      </c>
    </row>
    <row r="71" spans="1:10" x14ac:dyDescent="0.2">
      <c r="A71" s="1"/>
      <c r="B71" s="1"/>
      <c r="C71" s="1"/>
      <c r="D71" s="1"/>
      <c r="E71" s="1"/>
      <c r="F71" s="1" t="s">
        <v>72</v>
      </c>
      <c r="G71" s="1"/>
      <c r="H71" s="1"/>
      <c r="I71" s="1"/>
      <c r="J71" s="3">
        <v>600</v>
      </c>
    </row>
    <row r="72" spans="1:10" x14ac:dyDescent="0.2">
      <c r="A72" s="1"/>
      <c r="B72" s="1"/>
      <c r="C72" s="1"/>
      <c r="D72" s="1"/>
      <c r="E72" s="1"/>
      <c r="F72" s="1" t="s">
        <v>73</v>
      </c>
      <c r="G72" s="1"/>
      <c r="H72" s="1"/>
      <c r="I72" s="1"/>
      <c r="J72" s="3"/>
    </row>
    <row r="73" spans="1:10" x14ac:dyDescent="0.2">
      <c r="A73" s="1"/>
      <c r="B73" s="1"/>
      <c r="C73" s="1"/>
      <c r="D73" s="1"/>
      <c r="E73" s="1"/>
      <c r="F73" s="1"/>
      <c r="G73" s="1" t="s">
        <v>74</v>
      </c>
      <c r="H73" s="1"/>
      <c r="I73" s="1"/>
      <c r="J73" s="3">
        <v>18600</v>
      </c>
    </row>
    <row r="74" spans="1:10" x14ac:dyDescent="0.2">
      <c r="A74" s="1"/>
      <c r="B74" s="1"/>
      <c r="C74" s="1"/>
      <c r="D74" s="1"/>
      <c r="E74" s="1"/>
      <c r="F74" s="1"/>
      <c r="G74" s="1" t="s">
        <v>75</v>
      </c>
      <c r="H74" s="1"/>
      <c r="I74" s="1"/>
      <c r="J74" s="3">
        <v>2500</v>
      </c>
    </row>
    <row r="75" spans="1:10" ht="16" thickBot="1" x14ac:dyDescent="0.25">
      <c r="A75" s="1"/>
      <c r="B75" s="1"/>
      <c r="C75" s="1"/>
      <c r="D75" s="1"/>
      <c r="E75" s="1"/>
      <c r="F75" s="1"/>
      <c r="G75" s="1" t="s">
        <v>76</v>
      </c>
      <c r="H75" s="1"/>
      <c r="I75" s="1"/>
      <c r="J75" s="7">
        <v>5000</v>
      </c>
    </row>
    <row r="76" spans="1:10" x14ac:dyDescent="0.2">
      <c r="A76" s="1"/>
      <c r="B76" s="1"/>
      <c r="C76" s="1"/>
      <c r="D76" s="1"/>
      <c r="E76" s="1"/>
      <c r="F76" s="1" t="s">
        <v>77</v>
      </c>
      <c r="G76" s="1"/>
      <c r="H76" s="1"/>
      <c r="I76" s="1"/>
      <c r="J76" s="3">
        <f>ROUND(SUM(J72:J75),5)</f>
        <v>26100</v>
      </c>
    </row>
    <row r="77" spans="1:10" x14ac:dyDescent="0.2">
      <c r="A77" s="1"/>
      <c r="B77" s="1"/>
      <c r="C77" s="1"/>
      <c r="D77" s="1"/>
      <c r="E77" s="1"/>
      <c r="F77" s="1" t="s">
        <v>78</v>
      </c>
      <c r="G77" s="1"/>
      <c r="H77" s="1"/>
      <c r="I77" s="1"/>
      <c r="J77" s="3"/>
    </row>
    <row r="78" spans="1:10" x14ac:dyDescent="0.2">
      <c r="A78" s="1"/>
      <c r="B78" s="1"/>
      <c r="C78" s="1"/>
      <c r="D78" s="1"/>
      <c r="E78" s="1"/>
      <c r="F78" s="1"/>
      <c r="G78" s="1" t="s">
        <v>79</v>
      </c>
      <c r="H78" s="1"/>
      <c r="I78" s="1"/>
      <c r="J78" s="3"/>
    </row>
    <row r="79" spans="1:10" x14ac:dyDescent="0.2">
      <c r="A79" s="1"/>
      <c r="B79" s="1"/>
      <c r="C79" s="1"/>
      <c r="D79" s="1"/>
      <c r="E79" s="1"/>
      <c r="F79" s="1"/>
      <c r="G79" s="1"/>
      <c r="H79" s="1" t="s">
        <v>80</v>
      </c>
      <c r="I79" s="1"/>
      <c r="J79" s="3">
        <v>12000</v>
      </c>
    </row>
    <row r="80" spans="1:10" x14ac:dyDescent="0.2">
      <c r="A80" s="1"/>
      <c r="B80" s="1"/>
      <c r="C80" s="1"/>
      <c r="D80" s="1"/>
      <c r="E80" s="1"/>
      <c r="F80" s="1"/>
      <c r="G80" s="1"/>
      <c r="H80" s="1" t="s">
        <v>81</v>
      </c>
      <c r="I80" s="1"/>
      <c r="J80" s="3">
        <v>1200</v>
      </c>
    </row>
    <row r="81" spans="1:10" x14ac:dyDescent="0.2">
      <c r="A81" s="1"/>
      <c r="B81" s="1"/>
      <c r="C81" s="1"/>
      <c r="D81" s="1"/>
      <c r="E81" s="1"/>
      <c r="F81" s="1"/>
      <c r="G81" s="1"/>
      <c r="H81" s="1" t="s">
        <v>82</v>
      </c>
      <c r="I81" s="1"/>
      <c r="J81" s="3">
        <v>1200</v>
      </c>
    </row>
    <row r="82" spans="1:10" ht="16" thickBot="1" x14ac:dyDescent="0.25">
      <c r="A82" s="1"/>
      <c r="B82" s="1"/>
      <c r="C82" s="1"/>
      <c r="D82" s="1"/>
      <c r="E82" s="1"/>
      <c r="F82" s="1"/>
      <c r="G82" s="1"/>
      <c r="H82" s="1" t="s">
        <v>83</v>
      </c>
      <c r="I82" s="1"/>
      <c r="J82" s="7">
        <v>1500</v>
      </c>
    </row>
    <row r="83" spans="1:10" x14ac:dyDescent="0.2">
      <c r="A83" s="1"/>
      <c r="B83" s="1"/>
      <c r="C83" s="1"/>
      <c r="D83" s="1"/>
      <c r="E83" s="1"/>
      <c r="F83" s="1"/>
      <c r="G83" s="1" t="s">
        <v>84</v>
      </c>
      <c r="H83" s="1"/>
      <c r="I83" s="1"/>
      <c r="J83" s="3">
        <f>ROUND(SUM(J78:J82),5)</f>
        <v>15900</v>
      </c>
    </row>
    <row r="84" spans="1:10" x14ac:dyDescent="0.2">
      <c r="A84" s="1"/>
      <c r="B84" s="1"/>
      <c r="C84" s="1"/>
      <c r="D84" s="1"/>
      <c r="E84" s="1"/>
      <c r="F84" s="1"/>
      <c r="G84" s="1" t="s">
        <v>85</v>
      </c>
      <c r="H84" s="1"/>
      <c r="I84" s="1"/>
      <c r="J84" s="3"/>
    </row>
    <row r="85" spans="1:10" x14ac:dyDescent="0.2">
      <c r="A85" s="1"/>
      <c r="B85" s="1"/>
      <c r="C85" s="1"/>
      <c r="D85" s="1"/>
      <c r="E85" s="1"/>
      <c r="F85" s="1"/>
      <c r="G85" s="1"/>
      <c r="H85" s="1" t="s">
        <v>86</v>
      </c>
      <c r="I85" s="1"/>
      <c r="J85" s="3">
        <v>500</v>
      </c>
    </row>
    <row r="86" spans="1:10" x14ac:dyDescent="0.2">
      <c r="A86" s="1"/>
      <c r="B86" s="1"/>
      <c r="C86" s="1"/>
      <c r="D86" s="1"/>
      <c r="E86" s="1"/>
      <c r="F86" s="1"/>
      <c r="G86" s="1"/>
      <c r="H86" s="1" t="s">
        <v>87</v>
      </c>
      <c r="I86" s="1"/>
      <c r="J86" s="3">
        <v>2000</v>
      </c>
    </row>
    <row r="87" spans="1:10" x14ac:dyDescent="0.2">
      <c r="A87" s="1"/>
      <c r="B87" s="1"/>
      <c r="C87" s="1"/>
      <c r="D87" s="1"/>
      <c r="E87" s="1"/>
      <c r="F87" s="1"/>
      <c r="G87" s="1"/>
      <c r="H87" s="1" t="s">
        <v>88</v>
      </c>
      <c r="I87" s="1"/>
      <c r="J87" s="3">
        <v>5000</v>
      </c>
    </row>
    <row r="88" spans="1:10" x14ac:dyDescent="0.2">
      <c r="A88" s="1"/>
      <c r="B88" s="1"/>
      <c r="C88" s="1"/>
      <c r="D88" s="1"/>
      <c r="E88" s="1"/>
      <c r="F88" s="1"/>
      <c r="G88" s="1"/>
      <c r="H88" s="1" t="s">
        <v>89</v>
      </c>
      <c r="I88" s="1"/>
      <c r="J88" s="3">
        <v>900</v>
      </c>
    </row>
    <row r="89" spans="1:10" ht="16" thickBot="1" x14ac:dyDescent="0.25">
      <c r="A89" s="1"/>
      <c r="B89" s="1"/>
      <c r="C89" s="1"/>
      <c r="D89" s="1"/>
      <c r="E89" s="1"/>
      <c r="F89" s="1"/>
      <c r="G89" s="1"/>
      <c r="H89" s="1" t="s">
        <v>90</v>
      </c>
      <c r="I89" s="1"/>
      <c r="J89" s="7">
        <v>900</v>
      </c>
    </row>
    <row r="90" spans="1:10" x14ac:dyDescent="0.2">
      <c r="A90" s="1"/>
      <c r="B90" s="1"/>
      <c r="C90" s="1"/>
      <c r="D90" s="1"/>
      <c r="E90" s="1"/>
      <c r="F90" s="1"/>
      <c r="G90" s="1" t="s">
        <v>91</v>
      </c>
      <c r="H90" s="1"/>
      <c r="I90" s="1"/>
      <c r="J90" s="3">
        <f>ROUND(SUM(J84:J89),5)</f>
        <v>9300</v>
      </c>
    </row>
    <row r="91" spans="1:10" x14ac:dyDescent="0.2">
      <c r="A91" s="1"/>
      <c r="B91" s="1"/>
      <c r="C91" s="1"/>
      <c r="D91" s="1"/>
      <c r="E91" s="1"/>
      <c r="F91" s="1"/>
      <c r="G91" s="1" t="s">
        <v>92</v>
      </c>
      <c r="H91" s="1"/>
      <c r="I91" s="1"/>
      <c r="J91" s="3"/>
    </row>
    <row r="92" spans="1:10" x14ac:dyDescent="0.2">
      <c r="A92" s="1"/>
      <c r="B92" s="1"/>
      <c r="C92" s="1"/>
      <c r="D92" s="1"/>
      <c r="E92" s="1"/>
      <c r="F92" s="1"/>
      <c r="G92" s="1"/>
      <c r="H92" s="1" t="s">
        <v>93</v>
      </c>
      <c r="I92" s="1"/>
      <c r="J92" s="3">
        <v>1476</v>
      </c>
    </row>
    <row r="93" spans="1:10" x14ac:dyDescent="0.2">
      <c r="A93" s="1"/>
      <c r="B93" s="1"/>
      <c r="C93" s="1"/>
      <c r="D93" s="1"/>
      <c r="E93" s="1"/>
      <c r="F93" s="1"/>
      <c r="G93" s="1"/>
      <c r="H93" s="1" t="s">
        <v>94</v>
      </c>
      <c r="I93" s="1"/>
      <c r="J93" s="3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 t="s">
        <v>95</v>
      </c>
      <c r="J94" s="3">
        <v>12000</v>
      </c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 t="s">
        <v>96</v>
      </c>
      <c r="J95" s="3">
        <v>2400</v>
      </c>
    </row>
    <row r="96" spans="1:10" ht="16" thickBot="1" x14ac:dyDescent="0.25">
      <c r="A96" s="1"/>
      <c r="B96" s="1"/>
      <c r="C96" s="1"/>
      <c r="D96" s="1"/>
      <c r="E96" s="1"/>
      <c r="F96" s="1"/>
      <c r="G96" s="1"/>
      <c r="H96" s="1"/>
      <c r="I96" s="1" t="s">
        <v>97</v>
      </c>
      <c r="J96" s="7">
        <v>2400</v>
      </c>
    </row>
    <row r="97" spans="1:10" x14ac:dyDescent="0.2">
      <c r="A97" s="1"/>
      <c r="B97" s="1"/>
      <c r="C97" s="1"/>
      <c r="D97" s="1"/>
      <c r="E97" s="1"/>
      <c r="F97" s="1"/>
      <c r="G97" s="1"/>
      <c r="H97" s="1" t="s">
        <v>98</v>
      </c>
      <c r="I97" s="1"/>
      <c r="J97" s="3">
        <f>ROUND(SUM(J93:J96),5)</f>
        <v>16800</v>
      </c>
    </row>
    <row r="98" spans="1:10" ht="16" thickBot="1" x14ac:dyDescent="0.25">
      <c r="A98" s="1"/>
      <c r="B98" s="1"/>
      <c r="C98" s="1"/>
      <c r="D98" s="1"/>
      <c r="E98" s="1"/>
      <c r="F98" s="1"/>
      <c r="G98" s="1"/>
      <c r="H98" s="1" t="s">
        <v>99</v>
      </c>
      <c r="I98" s="1"/>
      <c r="J98" s="7">
        <v>1600</v>
      </c>
    </row>
    <row r="99" spans="1:10" x14ac:dyDescent="0.2">
      <c r="A99" s="1"/>
      <c r="B99" s="1"/>
      <c r="C99" s="1"/>
      <c r="D99" s="1"/>
      <c r="E99" s="1"/>
      <c r="F99" s="1"/>
      <c r="G99" s="1" t="s">
        <v>100</v>
      </c>
      <c r="H99" s="1"/>
      <c r="I99" s="1"/>
      <c r="J99" s="3">
        <f>ROUND(SUM(J91:J92)+SUM(J97:J98),5)</f>
        <v>19876</v>
      </c>
    </row>
    <row r="100" spans="1:10" ht="16" thickBot="1" x14ac:dyDescent="0.25">
      <c r="A100" s="1"/>
      <c r="B100" s="1"/>
      <c r="C100" s="1"/>
      <c r="D100" s="1"/>
      <c r="E100" s="1"/>
      <c r="F100" s="1"/>
      <c r="G100" s="1" t="s">
        <v>101</v>
      </c>
      <c r="H100" s="1"/>
      <c r="I100" s="1"/>
      <c r="J100" s="4">
        <v>1000</v>
      </c>
    </row>
    <row r="101" spans="1:10" ht="16" thickBot="1" x14ac:dyDescent="0.25">
      <c r="A101" s="1"/>
      <c r="B101" s="1"/>
      <c r="C101" s="1"/>
      <c r="D101" s="1"/>
      <c r="E101" s="1"/>
      <c r="F101" s="1" t="s">
        <v>102</v>
      </c>
      <c r="G101" s="1"/>
      <c r="H101" s="1"/>
      <c r="I101" s="1"/>
      <c r="J101" s="6">
        <f>ROUND(J77+J83+J90+SUM(J99:J100),5)</f>
        <v>46076</v>
      </c>
    </row>
    <row r="102" spans="1:10" x14ac:dyDescent="0.2">
      <c r="A102" s="1"/>
      <c r="B102" s="1"/>
      <c r="C102" s="1"/>
      <c r="D102" s="1"/>
      <c r="E102" s="1" t="s">
        <v>103</v>
      </c>
      <c r="F102" s="1"/>
      <c r="G102" s="1"/>
      <c r="H102" s="1"/>
      <c r="I102" s="1"/>
      <c r="J102" s="3">
        <f>ROUND(SUM(J18:J19)+J23+SUM(J30:J31)+SUM(J37:J38)+SUM(J69:J71)+J76+J101,5)</f>
        <v>818840.64</v>
      </c>
    </row>
    <row r="103" spans="1:10" x14ac:dyDescent="0.2">
      <c r="A103" s="1"/>
      <c r="B103" s="1"/>
      <c r="C103" s="1"/>
      <c r="D103" s="1"/>
      <c r="E103" s="1" t="s">
        <v>104</v>
      </c>
      <c r="F103" s="1"/>
      <c r="G103" s="1"/>
      <c r="H103" s="1"/>
      <c r="I103" s="1"/>
      <c r="J103" s="3"/>
    </row>
    <row r="104" spans="1:10" x14ac:dyDescent="0.2">
      <c r="A104" s="1"/>
      <c r="B104" s="1"/>
      <c r="C104" s="1"/>
      <c r="D104" s="1"/>
      <c r="E104" s="1"/>
      <c r="F104" s="1" t="s">
        <v>105</v>
      </c>
      <c r="G104" s="1"/>
      <c r="H104" s="1"/>
      <c r="I104" s="1"/>
      <c r="J104" s="3">
        <v>1000</v>
      </c>
    </row>
    <row r="105" spans="1:10" ht="16" thickBot="1" x14ac:dyDescent="0.25">
      <c r="A105" s="1"/>
      <c r="B105" s="1"/>
      <c r="C105" s="1"/>
      <c r="D105" s="1"/>
      <c r="E105" s="1"/>
      <c r="F105" s="1" t="s">
        <v>106</v>
      </c>
      <c r="G105" s="1"/>
      <c r="H105" s="1"/>
      <c r="I105" s="1"/>
      <c r="J105" s="7">
        <v>1000</v>
      </c>
    </row>
    <row r="106" spans="1:10" x14ac:dyDescent="0.2">
      <c r="A106" s="1"/>
      <c r="B106" s="1"/>
      <c r="C106" s="1"/>
      <c r="D106" s="1"/>
      <c r="E106" s="1" t="s">
        <v>107</v>
      </c>
      <c r="F106" s="1"/>
      <c r="G106" s="1"/>
      <c r="H106" s="1"/>
      <c r="I106" s="1"/>
      <c r="J106" s="3">
        <f>ROUND(SUM(J103:J105),5)</f>
        <v>2000</v>
      </c>
    </row>
    <row r="107" spans="1:10" x14ac:dyDescent="0.2">
      <c r="A107" s="1"/>
      <c r="B107" s="1"/>
      <c r="C107" s="1"/>
      <c r="D107" s="1"/>
      <c r="E107" s="1" t="s">
        <v>108</v>
      </c>
      <c r="F107" s="1"/>
      <c r="G107" s="1"/>
      <c r="H107" s="1"/>
      <c r="I107" s="1"/>
      <c r="J107" s="3"/>
    </row>
    <row r="108" spans="1:10" x14ac:dyDescent="0.2">
      <c r="A108" s="1"/>
      <c r="B108" s="1"/>
      <c r="C108" s="1"/>
      <c r="D108" s="1"/>
      <c r="E108" s="1"/>
      <c r="F108" s="1" t="s">
        <v>170</v>
      </c>
      <c r="G108" s="1"/>
      <c r="H108" s="1"/>
      <c r="I108" s="1"/>
      <c r="J108" s="3">
        <v>2000</v>
      </c>
    </row>
    <row r="109" spans="1:10" x14ac:dyDescent="0.2">
      <c r="A109" s="1"/>
      <c r="B109" s="1"/>
      <c r="C109" s="1"/>
      <c r="D109" s="1"/>
      <c r="E109" s="1"/>
      <c r="F109" s="1" t="s">
        <v>109</v>
      </c>
      <c r="G109" s="1"/>
      <c r="H109" s="1"/>
      <c r="I109" s="1"/>
      <c r="J109" s="3">
        <v>2000</v>
      </c>
    </row>
    <row r="110" spans="1:10" x14ac:dyDescent="0.2">
      <c r="A110" s="1"/>
      <c r="B110" s="1"/>
      <c r="C110" s="1"/>
      <c r="D110" s="1"/>
      <c r="E110" s="1"/>
      <c r="F110" s="1" t="s">
        <v>110</v>
      </c>
      <c r="G110" s="1"/>
      <c r="H110" s="1"/>
      <c r="I110" s="1"/>
      <c r="J110" s="3">
        <v>2000</v>
      </c>
    </row>
    <row r="111" spans="1:10" x14ac:dyDescent="0.2">
      <c r="A111" s="1"/>
      <c r="B111" s="1"/>
      <c r="C111" s="1"/>
      <c r="D111" s="1"/>
      <c r="E111" s="1"/>
      <c r="F111" s="1" t="s">
        <v>111</v>
      </c>
      <c r="G111" s="1"/>
      <c r="H111" s="1"/>
      <c r="I111" s="1"/>
      <c r="J111" s="3">
        <v>6000</v>
      </c>
    </row>
    <row r="112" spans="1:10" x14ac:dyDescent="0.2">
      <c r="A112" s="1"/>
      <c r="B112" s="1"/>
      <c r="C112" s="1"/>
      <c r="D112" s="1"/>
      <c r="E112" s="1"/>
      <c r="F112" s="1" t="s">
        <v>112</v>
      </c>
      <c r="G112" s="1"/>
      <c r="H112" s="1"/>
      <c r="I112" s="1"/>
      <c r="J112" s="3">
        <v>1200</v>
      </c>
    </row>
    <row r="113" spans="1:10" ht="16" thickBot="1" x14ac:dyDescent="0.25">
      <c r="A113" s="1"/>
      <c r="B113" s="1"/>
      <c r="C113" s="1"/>
      <c r="D113" s="1"/>
      <c r="E113" s="1"/>
      <c r="F113" s="1" t="s">
        <v>113</v>
      </c>
      <c r="G113" s="1"/>
      <c r="H113" s="1"/>
      <c r="I113" s="1"/>
      <c r="J113" s="7">
        <v>4752</v>
      </c>
    </row>
    <row r="114" spans="1:10" x14ac:dyDescent="0.2">
      <c r="A114" s="1"/>
      <c r="B114" s="1"/>
      <c r="C114" s="1"/>
      <c r="D114" s="1"/>
      <c r="E114" s="1" t="s">
        <v>114</v>
      </c>
      <c r="F114" s="1"/>
      <c r="G114" s="1"/>
      <c r="H114" s="1"/>
      <c r="I114" s="1"/>
      <c r="J114" s="3">
        <f>ROUND(SUM(J107:J113),5)</f>
        <v>17952</v>
      </c>
    </row>
    <row r="115" spans="1:10" x14ac:dyDescent="0.2">
      <c r="A115" s="1"/>
      <c r="B115" s="1"/>
      <c r="C115" s="1"/>
      <c r="D115" s="1"/>
      <c r="E115" s="1" t="s">
        <v>115</v>
      </c>
      <c r="F115" s="1"/>
      <c r="G115" s="1"/>
      <c r="H115" s="1"/>
      <c r="I115" s="1"/>
      <c r="J115" s="3"/>
    </row>
    <row r="116" spans="1:10" x14ac:dyDescent="0.2">
      <c r="A116" s="1"/>
      <c r="B116" s="1"/>
      <c r="C116" s="1"/>
      <c r="D116" s="1"/>
      <c r="E116" s="1"/>
      <c r="F116" s="1" t="s">
        <v>171</v>
      </c>
      <c r="G116" s="1"/>
      <c r="H116" s="1"/>
      <c r="I116" s="1"/>
      <c r="J116" s="3">
        <v>1800</v>
      </c>
    </row>
    <row r="117" spans="1:10" x14ac:dyDescent="0.2">
      <c r="A117" s="1"/>
      <c r="B117" s="1"/>
      <c r="C117" s="1"/>
      <c r="D117" s="1"/>
      <c r="E117" s="1"/>
      <c r="F117" s="1" t="s">
        <v>117</v>
      </c>
      <c r="G117" s="1"/>
      <c r="H117" s="1"/>
      <c r="I117" s="1"/>
      <c r="J117" s="3">
        <v>5000</v>
      </c>
    </row>
    <row r="118" spans="1:10" x14ac:dyDescent="0.2">
      <c r="A118" s="1"/>
      <c r="B118" s="1"/>
      <c r="C118" s="1"/>
      <c r="D118" s="1"/>
      <c r="E118" s="1"/>
      <c r="F118" s="1" t="s">
        <v>116</v>
      </c>
      <c r="G118" s="1"/>
      <c r="H118" s="1"/>
      <c r="I118" s="1"/>
      <c r="J118" s="3"/>
    </row>
    <row r="119" spans="1:10" x14ac:dyDescent="0.2">
      <c r="A119" s="1"/>
      <c r="B119" s="1"/>
      <c r="C119" s="1"/>
      <c r="D119" s="1"/>
      <c r="E119" s="1"/>
      <c r="F119" s="1"/>
      <c r="G119" s="1" t="s">
        <v>118</v>
      </c>
      <c r="H119" s="1"/>
      <c r="I119" s="1"/>
      <c r="J119" s="3">
        <v>10000</v>
      </c>
    </row>
    <row r="120" spans="1:10" x14ac:dyDescent="0.2">
      <c r="A120" s="1"/>
      <c r="B120" s="1"/>
      <c r="C120" s="1"/>
      <c r="D120" s="1"/>
      <c r="E120" s="1"/>
      <c r="F120" s="1"/>
      <c r="G120" s="1" t="s">
        <v>119</v>
      </c>
      <c r="H120" s="1"/>
      <c r="I120" s="1"/>
      <c r="J120" s="3">
        <v>15000</v>
      </c>
    </row>
    <row r="121" spans="1:10" x14ac:dyDescent="0.2">
      <c r="A121" s="1"/>
      <c r="B121" s="1"/>
      <c r="C121" s="1"/>
      <c r="D121" s="1"/>
      <c r="E121" s="1"/>
      <c r="F121" s="1"/>
      <c r="G121" s="1" t="s">
        <v>120</v>
      </c>
      <c r="H121" s="1"/>
      <c r="I121" s="1"/>
      <c r="J121" s="3">
        <v>3000</v>
      </c>
    </row>
    <row r="122" spans="1:10" x14ac:dyDescent="0.2">
      <c r="A122" s="1"/>
      <c r="B122" s="1"/>
      <c r="C122" s="1"/>
      <c r="D122" s="1"/>
      <c r="E122" s="1"/>
      <c r="F122" s="1"/>
      <c r="G122" s="1" t="s">
        <v>121</v>
      </c>
      <c r="H122" s="1"/>
      <c r="I122" s="1"/>
      <c r="J122" s="3">
        <v>1200</v>
      </c>
    </row>
    <row r="123" spans="1:10" x14ac:dyDescent="0.2">
      <c r="A123" s="1"/>
      <c r="B123" s="1"/>
      <c r="C123" s="1"/>
      <c r="D123" s="1"/>
      <c r="E123" s="1"/>
      <c r="F123" s="1"/>
      <c r="G123" s="1" t="s">
        <v>122</v>
      </c>
      <c r="H123" s="1"/>
      <c r="I123" s="1"/>
      <c r="J123" s="3">
        <v>3400</v>
      </c>
    </row>
    <row r="124" spans="1:10" ht="16" thickBot="1" x14ac:dyDescent="0.25">
      <c r="A124" s="1"/>
      <c r="B124" s="1"/>
      <c r="C124" s="1"/>
      <c r="D124" s="1"/>
      <c r="E124" s="1"/>
      <c r="F124" s="1"/>
      <c r="G124" s="1" t="s">
        <v>124</v>
      </c>
      <c r="H124" s="1"/>
      <c r="I124" s="1"/>
      <c r="J124" s="7">
        <v>3000</v>
      </c>
    </row>
    <row r="125" spans="1:10" x14ac:dyDescent="0.2">
      <c r="A125" s="1"/>
      <c r="B125" s="1"/>
      <c r="C125" s="1"/>
      <c r="D125" s="1"/>
      <c r="E125" s="1"/>
      <c r="F125" s="1" t="s">
        <v>125</v>
      </c>
      <c r="G125" s="1"/>
      <c r="H125" s="1"/>
      <c r="I125" s="1"/>
      <c r="J125" s="3">
        <f>ROUND(SUM(J118:J124),5)</f>
        <v>35600</v>
      </c>
    </row>
    <row r="126" spans="1:10" x14ac:dyDescent="0.2">
      <c r="A126" s="1"/>
      <c r="B126" s="1"/>
      <c r="C126" s="1"/>
      <c r="D126" s="1"/>
      <c r="E126" s="1"/>
      <c r="F126" s="1" t="s">
        <v>126</v>
      </c>
      <c r="G126" s="1"/>
      <c r="H126" s="1"/>
      <c r="I126" s="1"/>
      <c r="J126" s="3">
        <v>2400</v>
      </c>
    </row>
    <row r="127" spans="1:10" x14ac:dyDescent="0.2">
      <c r="A127" s="1"/>
      <c r="B127" s="1"/>
      <c r="C127" s="1"/>
      <c r="D127" s="1"/>
      <c r="E127" s="1"/>
      <c r="F127" s="1" t="s">
        <v>127</v>
      </c>
      <c r="G127" s="1"/>
      <c r="H127" s="1"/>
      <c r="I127" s="1"/>
      <c r="J127" s="3">
        <v>5000</v>
      </c>
    </row>
    <row r="128" spans="1:10" ht="16" thickBot="1" x14ac:dyDescent="0.25">
      <c r="A128" s="1"/>
      <c r="B128" s="1"/>
      <c r="C128" s="1"/>
      <c r="D128" s="1"/>
      <c r="E128" s="1"/>
      <c r="F128" s="1" t="s">
        <v>128</v>
      </c>
      <c r="G128" s="1"/>
      <c r="H128" s="1"/>
      <c r="I128" s="1"/>
      <c r="J128" s="7">
        <v>20000</v>
      </c>
    </row>
    <row r="129" spans="1:10" x14ac:dyDescent="0.2">
      <c r="A129" s="1"/>
      <c r="B129" s="1"/>
      <c r="C129" s="1"/>
      <c r="D129" s="1"/>
      <c r="E129" s="1" t="s">
        <v>129</v>
      </c>
      <c r="F129" s="1"/>
      <c r="G129" s="1"/>
      <c r="H129" s="1"/>
      <c r="I129" s="1"/>
      <c r="J129" s="3">
        <f>ROUND(SUM(J115:J117)+SUM(J125:J128),5)</f>
        <v>69800</v>
      </c>
    </row>
    <row r="130" spans="1:10" x14ac:dyDescent="0.2">
      <c r="A130" s="1"/>
      <c r="B130" s="1"/>
      <c r="C130" s="1"/>
      <c r="D130" s="1"/>
      <c r="E130" s="1" t="s">
        <v>130</v>
      </c>
      <c r="F130" s="1"/>
      <c r="G130" s="1"/>
      <c r="H130" s="1"/>
      <c r="I130" s="1"/>
      <c r="J130" s="3"/>
    </row>
    <row r="131" spans="1:10" ht="16" thickBot="1" x14ac:dyDescent="0.25">
      <c r="A131" s="1"/>
      <c r="B131" s="1"/>
      <c r="C131" s="1"/>
      <c r="D131" s="1"/>
      <c r="E131" s="1"/>
      <c r="F131" s="1" t="s">
        <v>131</v>
      </c>
      <c r="G131" s="1"/>
      <c r="H131" s="1"/>
      <c r="I131" s="1"/>
      <c r="J131" s="7">
        <v>500</v>
      </c>
    </row>
    <row r="132" spans="1:10" x14ac:dyDescent="0.2">
      <c r="A132" s="1"/>
      <c r="B132" s="1"/>
      <c r="C132" s="1"/>
      <c r="D132" s="1"/>
      <c r="E132" s="1" t="s">
        <v>132</v>
      </c>
      <c r="F132" s="1"/>
      <c r="G132" s="1"/>
      <c r="H132" s="1"/>
      <c r="I132" s="1"/>
      <c r="J132" s="3">
        <f>ROUND(SUM(J130:J131),5)</f>
        <v>500</v>
      </c>
    </row>
    <row r="133" spans="1:10" x14ac:dyDescent="0.2">
      <c r="A133" s="1"/>
      <c r="B133" s="1"/>
      <c r="C133" s="1"/>
      <c r="D133" s="1"/>
      <c r="E133" s="1" t="s">
        <v>133</v>
      </c>
      <c r="F133" s="1"/>
      <c r="G133" s="1"/>
      <c r="H133" s="1"/>
      <c r="I133" s="1"/>
      <c r="J133" s="3"/>
    </row>
    <row r="134" spans="1:10" x14ac:dyDescent="0.2">
      <c r="A134" s="1"/>
      <c r="B134" s="1"/>
      <c r="C134" s="1"/>
      <c r="D134" s="1"/>
      <c r="E134" s="1"/>
      <c r="F134" s="1" t="s">
        <v>134</v>
      </c>
      <c r="G134" s="1"/>
      <c r="H134" s="1"/>
      <c r="I134" s="1"/>
      <c r="J134" s="3">
        <v>2000</v>
      </c>
    </row>
    <row r="135" spans="1:10" x14ac:dyDescent="0.2">
      <c r="A135" s="1"/>
      <c r="B135" s="1"/>
      <c r="C135" s="1"/>
      <c r="D135" s="1"/>
      <c r="E135" s="1"/>
      <c r="F135" s="1" t="s">
        <v>135</v>
      </c>
      <c r="G135" s="1"/>
      <c r="H135" s="1"/>
      <c r="I135" s="1"/>
      <c r="J135" s="3">
        <v>1000</v>
      </c>
    </row>
    <row r="136" spans="1:10" x14ac:dyDescent="0.2">
      <c r="A136" s="1"/>
      <c r="B136" s="1"/>
      <c r="C136" s="1"/>
      <c r="D136" s="1"/>
      <c r="E136" s="1"/>
      <c r="F136" s="1" t="s">
        <v>136</v>
      </c>
      <c r="G136" s="1"/>
      <c r="H136" s="1"/>
      <c r="I136" s="1"/>
      <c r="J136" s="3"/>
    </row>
    <row r="137" spans="1:10" x14ac:dyDescent="0.2">
      <c r="A137" s="1"/>
      <c r="B137" s="1"/>
      <c r="C137" s="1"/>
      <c r="D137" s="1"/>
      <c r="E137" s="1"/>
      <c r="F137" s="1"/>
      <c r="G137" s="1" t="s">
        <v>137</v>
      </c>
      <c r="H137" s="1"/>
      <c r="I137" s="1"/>
      <c r="J137" s="3">
        <v>6000</v>
      </c>
    </row>
    <row r="138" spans="1:10" ht="16" thickBot="1" x14ac:dyDescent="0.25">
      <c r="A138" s="1"/>
      <c r="B138" s="1"/>
      <c r="C138" s="1"/>
      <c r="D138" s="1"/>
      <c r="E138" s="1"/>
      <c r="F138" s="1"/>
      <c r="G138" s="1" t="s">
        <v>138</v>
      </c>
      <c r="H138" s="1"/>
      <c r="I138" s="1"/>
      <c r="J138" s="7">
        <v>4000</v>
      </c>
    </row>
    <row r="139" spans="1:10" x14ac:dyDescent="0.2">
      <c r="A139" s="1"/>
      <c r="B139" s="1"/>
      <c r="C139" s="1"/>
      <c r="D139" s="1"/>
      <c r="E139" s="1"/>
      <c r="F139" s="1" t="s">
        <v>139</v>
      </c>
      <c r="G139" s="1"/>
      <c r="H139" s="1"/>
      <c r="I139" s="1"/>
      <c r="J139" s="3">
        <f>ROUND(SUM(J136:J138),5)</f>
        <v>10000</v>
      </c>
    </row>
    <row r="140" spans="1:10" x14ac:dyDescent="0.2">
      <c r="A140" s="1"/>
      <c r="B140" s="1"/>
      <c r="C140" s="1"/>
      <c r="D140" s="1"/>
      <c r="E140" s="1"/>
      <c r="F140" s="1" t="s">
        <v>140</v>
      </c>
      <c r="G140" s="1"/>
      <c r="H140" s="1"/>
      <c r="I140" s="1"/>
      <c r="J140" s="3">
        <v>500</v>
      </c>
    </row>
    <row r="141" spans="1:10" x14ac:dyDescent="0.2">
      <c r="A141" s="1"/>
      <c r="B141" s="1"/>
      <c r="C141" s="1"/>
      <c r="D141" s="1"/>
      <c r="E141" s="1"/>
      <c r="F141" s="1" t="s">
        <v>141</v>
      </c>
      <c r="G141" s="1"/>
      <c r="H141" s="1"/>
      <c r="I141" s="1"/>
      <c r="J141" s="3">
        <v>33072</v>
      </c>
    </row>
    <row r="142" spans="1:10" x14ac:dyDescent="0.2">
      <c r="A142" s="1"/>
      <c r="B142" s="1"/>
      <c r="C142" s="1"/>
      <c r="D142" s="1"/>
      <c r="E142" s="1"/>
      <c r="F142" s="1" t="s">
        <v>142</v>
      </c>
      <c r="G142" s="1"/>
      <c r="H142" s="1"/>
      <c r="I142" s="1"/>
      <c r="J142" s="3"/>
    </row>
    <row r="143" spans="1:10" ht="16" thickBot="1" x14ac:dyDescent="0.25">
      <c r="A143" s="1"/>
      <c r="B143" s="1"/>
      <c r="C143" s="1"/>
      <c r="D143" s="1"/>
      <c r="E143" s="1"/>
      <c r="F143" s="1"/>
      <c r="G143" s="1" t="s">
        <v>143</v>
      </c>
      <c r="H143" s="1"/>
      <c r="I143" s="1"/>
      <c r="J143" s="4">
        <v>2000</v>
      </c>
    </row>
    <row r="144" spans="1:10" ht="16" thickBot="1" x14ac:dyDescent="0.25">
      <c r="A144" s="1"/>
      <c r="B144" s="1"/>
      <c r="C144" s="1"/>
      <c r="D144" s="1"/>
      <c r="E144" s="1"/>
      <c r="F144" s="1" t="s">
        <v>144</v>
      </c>
      <c r="G144" s="1"/>
      <c r="H144" s="1"/>
      <c r="I144" s="1"/>
      <c r="J144" s="6">
        <f>ROUND(SUM(J142:J143),5)</f>
        <v>2000</v>
      </c>
    </row>
    <row r="145" spans="1:10" x14ac:dyDescent="0.2">
      <c r="A145" s="1"/>
      <c r="B145" s="1"/>
      <c r="C145" s="1"/>
      <c r="D145" s="1"/>
      <c r="E145" s="1" t="s">
        <v>145</v>
      </c>
      <c r="F145" s="1"/>
      <c r="G145" s="1"/>
      <c r="H145" s="1"/>
      <c r="I145" s="1"/>
      <c r="J145" s="3">
        <f>ROUND(SUM(J133:J135)+SUM(J139:J141)+J144,5)</f>
        <v>48572</v>
      </c>
    </row>
    <row r="146" spans="1:10" x14ac:dyDescent="0.2">
      <c r="A146" s="1"/>
      <c r="B146" s="1"/>
      <c r="C146" s="1"/>
      <c r="D146" s="1"/>
      <c r="E146" s="1" t="s">
        <v>146</v>
      </c>
      <c r="F146" s="1"/>
      <c r="G146" s="1"/>
      <c r="H146" s="1"/>
      <c r="I146" s="1"/>
      <c r="J146" s="3"/>
    </row>
    <row r="147" spans="1:10" x14ac:dyDescent="0.2">
      <c r="A147" s="1"/>
      <c r="B147" s="1"/>
      <c r="C147" s="1"/>
      <c r="D147" s="1"/>
      <c r="E147" s="1"/>
      <c r="F147" s="1" t="s">
        <v>147</v>
      </c>
      <c r="G147" s="1"/>
      <c r="H147" s="1"/>
      <c r="I147" s="1"/>
      <c r="J147" s="3"/>
    </row>
    <row r="148" spans="1:10" x14ac:dyDescent="0.2">
      <c r="A148" s="1"/>
      <c r="B148" s="1"/>
      <c r="C148" s="1"/>
      <c r="D148" s="1"/>
      <c r="E148" s="1"/>
      <c r="F148" s="1"/>
      <c r="G148" s="1" t="s">
        <v>148</v>
      </c>
      <c r="H148" s="1"/>
      <c r="I148" s="1"/>
      <c r="J148" s="3">
        <v>550</v>
      </c>
    </row>
    <row r="149" spans="1:10" ht="16" thickBot="1" x14ac:dyDescent="0.25">
      <c r="A149" s="1"/>
      <c r="B149" s="1"/>
      <c r="C149" s="1"/>
      <c r="D149" s="1"/>
      <c r="E149" s="1"/>
      <c r="F149" s="1"/>
      <c r="G149" s="1" t="s">
        <v>149</v>
      </c>
      <c r="H149" s="1"/>
      <c r="I149" s="1"/>
      <c r="J149" s="7">
        <v>5000</v>
      </c>
    </row>
    <row r="150" spans="1:10" x14ac:dyDescent="0.2">
      <c r="A150" s="1"/>
      <c r="B150" s="1"/>
      <c r="C150" s="1"/>
      <c r="D150" s="1"/>
      <c r="E150" s="1"/>
      <c r="F150" s="1" t="s">
        <v>150</v>
      </c>
      <c r="G150" s="1"/>
      <c r="H150" s="1"/>
      <c r="I150" s="1"/>
      <c r="J150" s="3">
        <f>ROUND(SUM(J147:J149),5)</f>
        <v>5550</v>
      </c>
    </row>
    <row r="151" spans="1:10" ht="16" thickBot="1" x14ac:dyDescent="0.25">
      <c r="A151" s="1"/>
      <c r="B151" s="1"/>
      <c r="C151" s="1"/>
      <c r="D151" s="1"/>
      <c r="E151" s="1"/>
      <c r="F151" s="1" t="s">
        <v>151</v>
      </c>
      <c r="G151" s="1"/>
      <c r="H151" s="1"/>
      <c r="I151" s="1"/>
      <c r="J151" s="4">
        <v>4500</v>
      </c>
    </row>
    <row r="152" spans="1:10" ht="16" thickBot="1" x14ac:dyDescent="0.25">
      <c r="A152" s="1"/>
      <c r="B152" s="1"/>
      <c r="C152" s="1"/>
      <c r="D152" s="1"/>
      <c r="E152" s="1" t="s">
        <v>152</v>
      </c>
      <c r="F152" s="1"/>
      <c r="G152" s="1"/>
      <c r="H152" s="1"/>
      <c r="I152" s="1"/>
      <c r="J152" s="5">
        <f>ROUND(J146+SUM(J150:J151),5)</f>
        <v>10050</v>
      </c>
    </row>
    <row r="153" spans="1:10" ht="16" thickBot="1" x14ac:dyDescent="0.25">
      <c r="A153" s="1"/>
      <c r="B153" s="1"/>
      <c r="C153" s="1"/>
      <c r="D153" s="1" t="s">
        <v>153</v>
      </c>
      <c r="E153" s="1"/>
      <c r="F153" s="1"/>
      <c r="G153" s="1"/>
      <c r="H153" s="1"/>
      <c r="I153" s="1"/>
      <c r="J153" s="6">
        <f>ROUND(J17+J102+J106+J114+J129+J132+J145+J152,5)</f>
        <v>967714.64</v>
      </c>
    </row>
    <row r="154" spans="1:10" x14ac:dyDescent="0.2">
      <c r="A154" s="1"/>
      <c r="B154" s="1" t="s">
        <v>154</v>
      </c>
      <c r="C154" s="1"/>
      <c r="D154" s="1"/>
      <c r="E154" s="1"/>
      <c r="F154" s="1"/>
      <c r="G154" s="1"/>
      <c r="H154" s="1"/>
      <c r="I154" s="1"/>
      <c r="J154" s="3">
        <f>ROUND(J3+J16-J153,5)</f>
        <v>16350.36</v>
      </c>
    </row>
    <row r="155" spans="1:10" x14ac:dyDescent="0.2">
      <c r="A155" s="1"/>
      <c r="B155" s="1" t="s">
        <v>155</v>
      </c>
      <c r="C155" s="1"/>
      <c r="D155" s="1"/>
      <c r="E155" s="1"/>
      <c r="F155" s="1"/>
      <c r="G155" s="1"/>
      <c r="H155" s="1"/>
      <c r="I155" s="1"/>
      <c r="J155" s="3"/>
    </row>
    <row r="156" spans="1:10" x14ac:dyDescent="0.2">
      <c r="A156" s="1"/>
      <c r="B156" s="1"/>
      <c r="C156" s="1" t="s">
        <v>156</v>
      </c>
      <c r="D156" s="1"/>
      <c r="E156" s="1"/>
      <c r="F156" s="1"/>
      <c r="G156" s="1"/>
      <c r="H156" s="1"/>
      <c r="I156" s="1"/>
      <c r="J156" s="3"/>
    </row>
    <row r="157" spans="1:10" x14ac:dyDescent="0.2">
      <c r="A157" s="1"/>
      <c r="B157" s="1"/>
      <c r="C157" s="1"/>
      <c r="D157" s="1" t="s">
        <v>157</v>
      </c>
      <c r="E157" s="1"/>
      <c r="F157" s="1"/>
      <c r="G157" s="1"/>
      <c r="H157" s="1"/>
      <c r="I157" s="1"/>
      <c r="J157" s="3"/>
    </row>
    <row r="158" spans="1:10" x14ac:dyDescent="0.2">
      <c r="A158" s="1"/>
      <c r="B158" s="1"/>
      <c r="C158" s="1"/>
      <c r="D158" s="1"/>
      <c r="E158" s="1" t="s">
        <v>158</v>
      </c>
      <c r="F158" s="1"/>
      <c r="G158" s="1"/>
      <c r="H158" s="1"/>
      <c r="I158" s="1"/>
      <c r="J158" s="3">
        <v>5350.36</v>
      </c>
    </row>
    <row r="159" spans="1:10" x14ac:dyDescent="0.2">
      <c r="A159" s="1"/>
      <c r="B159" s="1"/>
      <c r="C159" s="1"/>
      <c r="D159" s="1"/>
      <c r="E159" s="1" t="s">
        <v>161</v>
      </c>
      <c r="F159" s="1"/>
      <c r="G159" s="1"/>
      <c r="H159" s="1"/>
      <c r="I159" s="1"/>
      <c r="J159" s="3">
        <v>5000</v>
      </c>
    </row>
    <row r="160" spans="1:10" x14ac:dyDescent="0.2">
      <c r="A160" s="1"/>
      <c r="B160" s="1"/>
      <c r="C160" s="1"/>
      <c r="D160" s="1"/>
      <c r="E160" s="1" t="s">
        <v>162</v>
      </c>
      <c r="F160" s="1"/>
      <c r="G160" s="1"/>
      <c r="H160" s="1"/>
      <c r="I160" s="1"/>
      <c r="J160" s="3">
        <v>5000</v>
      </c>
    </row>
    <row r="161" spans="1:10" ht="16" thickBot="1" x14ac:dyDescent="0.25">
      <c r="A161" s="1"/>
      <c r="B161" s="1"/>
      <c r="C161" s="1"/>
      <c r="D161" s="1"/>
      <c r="E161" s="1" t="s">
        <v>163</v>
      </c>
      <c r="F161" s="1"/>
      <c r="G161" s="1"/>
      <c r="H161" s="1"/>
      <c r="I161" s="1"/>
      <c r="J161" s="4">
        <v>1000</v>
      </c>
    </row>
    <row r="162" spans="1:10" ht="16" thickBot="1" x14ac:dyDescent="0.25">
      <c r="A162" s="1"/>
      <c r="B162" s="1"/>
      <c r="C162" s="1"/>
      <c r="D162" s="1" t="s">
        <v>164</v>
      </c>
      <c r="E162" s="1"/>
      <c r="F162" s="1"/>
      <c r="G162" s="1"/>
      <c r="H162" s="1"/>
      <c r="I162" s="1"/>
      <c r="J162" s="5">
        <f>ROUND(SUM(J157:J161),5)</f>
        <v>16350.36</v>
      </c>
    </row>
    <row r="163" spans="1:10" ht="16" thickBot="1" x14ac:dyDescent="0.25">
      <c r="A163" s="1"/>
      <c r="B163" s="1"/>
      <c r="C163" s="1" t="s">
        <v>166</v>
      </c>
      <c r="D163" s="1"/>
      <c r="E163" s="1"/>
      <c r="F163" s="1"/>
      <c r="G163" s="1"/>
      <c r="H163" s="1"/>
      <c r="I163" s="1"/>
      <c r="J163" s="5">
        <f>ROUND(J156+J162,5)</f>
        <v>16350.36</v>
      </c>
    </row>
    <row r="164" spans="1:10" ht="16" thickBot="1" x14ac:dyDescent="0.25">
      <c r="A164" s="1"/>
      <c r="B164" s="1" t="s">
        <v>167</v>
      </c>
      <c r="C164" s="1"/>
      <c r="D164" s="1"/>
      <c r="E164" s="1"/>
      <c r="F164" s="1"/>
      <c r="G164" s="1"/>
      <c r="H164" s="1"/>
      <c r="I164" s="1"/>
      <c r="J164" s="5">
        <f>ROUND(J155-J163,5)</f>
        <v>-16350.36</v>
      </c>
    </row>
    <row r="165" spans="1:10" s="10" customFormat="1" ht="12" thickBot="1" x14ac:dyDescent="0.2">
      <c r="A165" s="8" t="s">
        <v>168</v>
      </c>
      <c r="B165" s="8"/>
      <c r="C165" s="8"/>
      <c r="D165" s="8"/>
      <c r="E165" s="8"/>
      <c r="F165" s="8"/>
      <c r="G165" s="8"/>
      <c r="H165" s="8"/>
      <c r="I165" s="8"/>
      <c r="J165" s="9">
        <f>ROUND(J154+J164,5)</f>
        <v>0</v>
      </c>
    </row>
    <row r="166" spans="1:10" ht="16" thickTop="1" x14ac:dyDescent="0.2"/>
  </sheetData>
  <pageMargins left="0.7" right="0.7" top="0.75" bottom="0.75" header="0.1" footer="0.3"/>
  <pageSetup orientation="portrait" horizontalDpi="0" verticalDpi="0" r:id="rId1"/>
  <headerFooter>
    <oddHeader>&amp;L&amp;"Arial,Bold"&amp;8 7:17 PM
&amp;"Arial,Bold"&amp;8 10/03/21
&amp;"Arial,Bold"&amp;8 Accrual Basis&amp;C&amp;"Arial,Bold"&amp;12 Nederland Fire Protection District
&amp;"Arial,Bold"&amp;14 General Fund 2020 Income &amp;&amp; Expense Budget
&amp;"Arial,Bold"&amp;10 January through December 2021</oddHeader>
    <oddFooter>&amp;R&amp;"Arial,Bold"&amp;8 Page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7B17-1704-455D-B07E-8C7621345DE1}">
  <sheetPr codeName="Sheet3"/>
  <dimension ref="A1:J160"/>
  <sheetViews>
    <sheetView workbookViewId="0">
      <pane xSplit="9" ySplit="2" topLeftCell="J141" activePane="bottomRight" state="frozenSplit"/>
      <selection pane="topRight" activeCell="J1" sqref="J1"/>
      <selection pane="bottomLeft" activeCell="A3" sqref="A3"/>
      <selection pane="bottomRight" activeCell="N12" sqref="N12"/>
    </sheetView>
  </sheetViews>
  <sheetFormatPr baseColWidth="10" defaultColWidth="8.83203125" defaultRowHeight="15" x14ac:dyDescent="0.2"/>
  <cols>
    <col min="1" max="8" width="3" style="14" customWidth="1"/>
    <col min="9" max="9" width="22.1640625" style="14" customWidth="1"/>
    <col min="10" max="10" width="10.1640625" style="15" bestFit="1" customWidth="1"/>
  </cols>
  <sheetData>
    <row r="1" spans="1:10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s="13" customFormat="1" ht="17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2" t="s">
        <v>172</v>
      </c>
    </row>
    <row r="3" spans="1:10" ht="16" thickTop="1" x14ac:dyDescent="0.2">
      <c r="A3" s="1"/>
      <c r="B3" s="1" t="s">
        <v>1</v>
      </c>
      <c r="C3" s="1"/>
      <c r="D3" s="1"/>
      <c r="E3" s="1"/>
      <c r="F3" s="1"/>
      <c r="G3" s="1"/>
      <c r="H3" s="1"/>
      <c r="I3" s="1"/>
      <c r="J3" s="3"/>
    </row>
    <row r="4" spans="1:10" x14ac:dyDescent="0.2">
      <c r="A4" s="1"/>
      <c r="B4" s="1"/>
      <c r="C4" s="1"/>
      <c r="D4" s="1" t="s">
        <v>2</v>
      </c>
      <c r="E4" s="1"/>
      <c r="F4" s="1"/>
      <c r="G4" s="1"/>
      <c r="H4" s="1"/>
      <c r="I4" s="1"/>
      <c r="J4" s="3"/>
    </row>
    <row r="5" spans="1:10" x14ac:dyDescent="0.2">
      <c r="A5" s="1"/>
      <c r="B5" s="1"/>
      <c r="C5" s="1"/>
      <c r="D5" s="1"/>
      <c r="E5" s="1" t="s">
        <v>4</v>
      </c>
      <c r="F5" s="1"/>
      <c r="G5" s="1"/>
      <c r="H5" s="1"/>
      <c r="I5" s="1"/>
      <c r="J5" s="3">
        <v>454.82</v>
      </c>
    </row>
    <row r="6" spans="1:10" x14ac:dyDescent="0.2">
      <c r="A6" s="1"/>
      <c r="B6" s="1"/>
      <c r="C6" s="1"/>
      <c r="D6" s="1"/>
      <c r="E6" s="1" t="s">
        <v>5</v>
      </c>
      <c r="F6" s="1"/>
      <c r="G6" s="1"/>
      <c r="H6" s="1"/>
      <c r="I6" s="1"/>
      <c r="J6" s="3">
        <v>720</v>
      </c>
    </row>
    <row r="7" spans="1:10" x14ac:dyDescent="0.2">
      <c r="A7" s="1"/>
      <c r="B7" s="1"/>
      <c r="C7" s="1"/>
      <c r="D7" s="1"/>
      <c r="E7" s="1" t="s">
        <v>6</v>
      </c>
      <c r="F7" s="1"/>
      <c r="G7" s="1"/>
      <c r="H7" s="1"/>
      <c r="I7" s="1"/>
      <c r="J7" s="3"/>
    </row>
    <row r="8" spans="1:10" x14ac:dyDescent="0.2">
      <c r="A8" s="1"/>
      <c r="B8" s="1"/>
      <c r="C8" s="1"/>
      <c r="D8" s="1"/>
      <c r="E8" s="1"/>
      <c r="F8" s="1" t="s">
        <v>7</v>
      </c>
      <c r="G8" s="1"/>
      <c r="H8" s="1"/>
      <c r="I8" s="1"/>
      <c r="J8" s="3">
        <v>4114.37</v>
      </c>
    </row>
    <row r="9" spans="1:10" x14ac:dyDescent="0.2">
      <c r="A9" s="1"/>
      <c r="B9" s="1"/>
      <c r="C9" s="1"/>
      <c r="D9" s="1"/>
      <c r="E9" s="1"/>
      <c r="F9" s="1" t="s">
        <v>8</v>
      </c>
      <c r="G9" s="1"/>
      <c r="H9" s="1"/>
      <c r="I9" s="1"/>
      <c r="J9" s="3">
        <v>904338.44</v>
      </c>
    </row>
    <row r="10" spans="1:10" x14ac:dyDescent="0.2">
      <c r="A10" s="1"/>
      <c r="B10" s="1"/>
      <c r="C10" s="1"/>
      <c r="D10" s="1"/>
      <c r="E10" s="1"/>
      <c r="F10" s="1" t="s">
        <v>9</v>
      </c>
      <c r="G10" s="1"/>
      <c r="H10" s="1"/>
      <c r="I10" s="1"/>
      <c r="J10" s="3">
        <v>31649</v>
      </c>
    </row>
    <row r="11" spans="1:10" x14ac:dyDescent="0.2">
      <c r="A11" s="1"/>
      <c r="B11" s="1"/>
      <c r="C11" s="1"/>
      <c r="D11" s="1"/>
      <c r="E11" s="1"/>
      <c r="F11" s="1" t="s">
        <v>10</v>
      </c>
      <c r="G11" s="1"/>
      <c r="H11" s="1"/>
      <c r="I11" s="1"/>
      <c r="J11" s="3">
        <v>45216.92</v>
      </c>
    </row>
    <row r="12" spans="1:10" x14ac:dyDescent="0.2">
      <c r="A12" s="1"/>
      <c r="B12" s="1"/>
      <c r="C12" s="1"/>
      <c r="D12" s="1"/>
      <c r="E12" s="1"/>
      <c r="F12" s="1" t="s">
        <v>11</v>
      </c>
      <c r="G12" s="1"/>
      <c r="H12" s="1"/>
      <c r="I12" s="1"/>
      <c r="J12" s="3">
        <v>1582.45</v>
      </c>
    </row>
    <row r="13" spans="1:10" ht="16" thickBot="1" x14ac:dyDescent="0.25">
      <c r="A13" s="1"/>
      <c r="B13" s="1"/>
      <c r="C13" s="1"/>
      <c r="D13" s="1"/>
      <c r="E13" s="1"/>
      <c r="F13" s="1" t="s">
        <v>12</v>
      </c>
      <c r="G13" s="1"/>
      <c r="H13" s="1"/>
      <c r="I13" s="1"/>
      <c r="J13" s="4">
        <v>3924</v>
      </c>
    </row>
    <row r="14" spans="1:10" ht="16" thickBot="1" x14ac:dyDescent="0.25">
      <c r="A14" s="1"/>
      <c r="B14" s="1"/>
      <c r="C14" s="1"/>
      <c r="D14" s="1"/>
      <c r="E14" s="1" t="s">
        <v>13</v>
      </c>
      <c r="F14" s="1"/>
      <c r="G14" s="1"/>
      <c r="H14" s="1"/>
      <c r="I14" s="1"/>
      <c r="J14" s="5">
        <f>ROUND(SUM(J7:J13),5)</f>
        <v>990825.18</v>
      </c>
    </row>
    <row r="15" spans="1:10" ht="16" thickBot="1" x14ac:dyDescent="0.25">
      <c r="A15" s="1"/>
      <c r="B15" s="1"/>
      <c r="C15" s="1"/>
      <c r="D15" s="1" t="s">
        <v>14</v>
      </c>
      <c r="E15" s="1"/>
      <c r="F15" s="1"/>
      <c r="G15" s="1"/>
      <c r="H15" s="1"/>
      <c r="I15" s="1"/>
      <c r="J15" s="6">
        <f>ROUND(SUM(J4:J6)+J14,5)</f>
        <v>992000</v>
      </c>
    </row>
    <row r="16" spans="1:10" x14ac:dyDescent="0.2">
      <c r="A16" s="1"/>
      <c r="B16" s="1"/>
      <c r="C16" s="1" t="s">
        <v>15</v>
      </c>
      <c r="D16" s="1"/>
      <c r="E16" s="1"/>
      <c r="F16" s="1"/>
      <c r="G16" s="1"/>
      <c r="H16" s="1"/>
      <c r="I16" s="1"/>
      <c r="J16" s="3">
        <f>J15</f>
        <v>992000</v>
      </c>
    </row>
    <row r="17" spans="1:10" x14ac:dyDescent="0.2">
      <c r="A17" s="1"/>
      <c r="B17" s="1"/>
      <c r="C17" s="1"/>
      <c r="D17" s="1" t="s">
        <v>16</v>
      </c>
      <c r="E17" s="1"/>
      <c r="F17" s="1"/>
      <c r="G17" s="1"/>
      <c r="H17" s="1"/>
      <c r="I17" s="1"/>
      <c r="J17" s="3"/>
    </row>
    <row r="18" spans="1:10" x14ac:dyDescent="0.2">
      <c r="A18" s="1"/>
      <c r="B18" s="1"/>
      <c r="C18" s="1"/>
      <c r="D18" s="1"/>
      <c r="E18" s="1" t="s">
        <v>17</v>
      </c>
      <c r="F18" s="1"/>
      <c r="G18" s="1"/>
      <c r="H18" s="1"/>
      <c r="I18" s="1"/>
      <c r="J18" s="3"/>
    </row>
    <row r="19" spans="1:10" x14ac:dyDescent="0.2">
      <c r="A19" s="1"/>
      <c r="B19" s="1"/>
      <c r="C19" s="1"/>
      <c r="D19" s="1"/>
      <c r="E19" s="1"/>
      <c r="F19" s="1" t="s">
        <v>18</v>
      </c>
      <c r="G19" s="1"/>
      <c r="H19" s="1"/>
      <c r="I19" s="1"/>
      <c r="J19" s="3">
        <v>200</v>
      </c>
    </row>
    <row r="20" spans="1:10" x14ac:dyDescent="0.2">
      <c r="A20" s="1"/>
      <c r="B20" s="1"/>
      <c r="C20" s="1"/>
      <c r="D20" s="1"/>
      <c r="E20" s="1"/>
      <c r="F20" s="1" t="s">
        <v>19</v>
      </c>
      <c r="G20" s="1"/>
      <c r="H20" s="1"/>
      <c r="I20" s="1"/>
      <c r="J20" s="3"/>
    </row>
    <row r="21" spans="1:10" x14ac:dyDescent="0.2">
      <c r="A21" s="1"/>
      <c r="B21" s="1"/>
      <c r="C21" s="1"/>
      <c r="D21" s="1"/>
      <c r="E21" s="1"/>
      <c r="F21" s="1"/>
      <c r="G21" s="1" t="s">
        <v>20</v>
      </c>
      <c r="H21" s="1"/>
      <c r="I21" s="1"/>
      <c r="J21" s="3">
        <v>500.51</v>
      </c>
    </row>
    <row r="22" spans="1:10" ht="16" thickBot="1" x14ac:dyDescent="0.25">
      <c r="A22" s="1"/>
      <c r="B22" s="1"/>
      <c r="C22" s="1"/>
      <c r="D22" s="1"/>
      <c r="E22" s="1"/>
      <c r="F22" s="1"/>
      <c r="G22" s="1" t="s">
        <v>21</v>
      </c>
      <c r="H22" s="1"/>
      <c r="I22" s="1"/>
      <c r="J22" s="7">
        <v>14363.53</v>
      </c>
    </row>
    <row r="23" spans="1:10" x14ac:dyDescent="0.2">
      <c r="A23" s="1"/>
      <c r="B23" s="1"/>
      <c r="C23" s="1"/>
      <c r="D23" s="1"/>
      <c r="E23" s="1"/>
      <c r="F23" s="1" t="s">
        <v>22</v>
      </c>
      <c r="G23" s="1"/>
      <c r="H23" s="1"/>
      <c r="I23" s="1"/>
      <c r="J23" s="3">
        <f>ROUND(SUM(J20:J22),5)</f>
        <v>14864.04</v>
      </c>
    </row>
    <row r="24" spans="1:10" x14ac:dyDescent="0.2">
      <c r="A24" s="1"/>
      <c r="B24" s="1"/>
      <c r="C24" s="1"/>
      <c r="D24" s="1"/>
      <c r="E24" s="1"/>
      <c r="F24" s="1" t="s">
        <v>23</v>
      </c>
      <c r="G24" s="1"/>
      <c r="H24" s="1"/>
      <c r="I24" s="1"/>
      <c r="J24" s="3"/>
    </row>
    <row r="25" spans="1:10" x14ac:dyDescent="0.2">
      <c r="A25" s="1"/>
      <c r="B25" s="1"/>
      <c r="C25" s="1"/>
      <c r="D25" s="1"/>
      <c r="E25" s="1"/>
      <c r="F25" s="1"/>
      <c r="G25" s="1" t="s">
        <v>24</v>
      </c>
      <c r="H25" s="1"/>
      <c r="I25" s="1"/>
      <c r="J25" s="3">
        <v>1800</v>
      </c>
    </row>
    <row r="26" spans="1:10" x14ac:dyDescent="0.2">
      <c r="A26" s="1"/>
      <c r="B26" s="1"/>
      <c r="C26" s="1"/>
      <c r="D26" s="1"/>
      <c r="E26" s="1"/>
      <c r="F26" s="1"/>
      <c r="G26" s="1" t="s">
        <v>27</v>
      </c>
      <c r="H26" s="1"/>
      <c r="I26" s="1"/>
      <c r="J26" s="3">
        <v>2000</v>
      </c>
    </row>
    <row r="27" spans="1:10" ht="16" thickBot="1" x14ac:dyDescent="0.25">
      <c r="A27" s="1"/>
      <c r="B27" s="1"/>
      <c r="C27" s="1"/>
      <c r="D27" s="1"/>
      <c r="E27" s="1"/>
      <c r="F27" s="1"/>
      <c r="G27" s="1" t="s">
        <v>29</v>
      </c>
      <c r="H27" s="1"/>
      <c r="I27" s="1"/>
      <c r="J27" s="7">
        <v>1500</v>
      </c>
    </row>
    <row r="28" spans="1:10" x14ac:dyDescent="0.2">
      <c r="A28" s="1"/>
      <c r="B28" s="1"/>
      <c r="C28" s="1"/>
      <c r="D28" s="1"/>
      <c r="E28" s="1"/>
      <c r="F28" s="1" t="s">
        <v>30</v>
      </c>
      <c r="G28" s="1"/>
      <c r="H28" s="1"/>
      <c r="I28" s="1"/>
      <c r="J28" s="3">
        <f>ROUND(SUM(J24:J27),5)</f>
        <v>5300</v>
      </c>
    </row>
    <row r="29" spans="1:10" x14ac:dyDescent="0.2">
      <c r="A29" s="1"/>
      <c r="B29" s="1"/>
      <c r="C29" s="1"/>
      <c r="D29" s="1"/>
      <c r="E29" s="1"/>
      <c r="F29" s="1" t="s">
        <v>31</v>
      </c>
      <c r="G29" s="1"/>
      <c r="H29" s="1"/>
      <c r="I29" s="1"/>
      <c r="J29" s="3">
        <v>0</v>
      </c>
    </row>
    <row r="30" spans="1:10" x14ac:dyDescent="0.2">
      <c r="A30" s="1"/>
      <c r="B30" s="1"/>
      <c r="C30" s="1"/>
      <c r="D30" s="1"/>
      <c r="E30" s="1"/>
      <c r="F30" s="1" t="s">
        <v>32</v>
      </c>
      <c r="G30" s="1"/>
      <c r="H30" s="1"/>
      <c r="I30" s="1"/>
      <c r="J30" s="3"/>
    </row>
    <row r="31" spans="1:10" x14ac:dyDescent="0.2">
      <c r="A31" s="1"/>
      <c r="B31" s="1"/>
      <c r="C31" s="1"/>
      <c r="D31" s="1"/>
      <c r="E31" s="1"/>
      <c r="F31" s="1"/>
      <c r="G31" s="1" t="s">
        <v>33</v>
      </c>
      <c r="H31" s="1"/>
      <c r="I31" s="1"/>
      <c r="J31" s="3">
        <v>3000</v>
      </c>
    </row>
    <row r="32" spans="1:10" x14ac:dyDescent="0.2">
      <c r="A32" s="1"/>
      <c r="B32" s="1"/>
      <c r="C32" s="1"/>
      <c r="D32" s="1"/>
      <c r="E32" s="1"/>
      <c r="F32" s="1"/>
      <c r="G32" s="1" t="s">
        <v>34</v>
      </c>
      <c r="H32" s="1"/>
      <c r="I32" s="1"/>
      <c r="J32" s="3">
        <v>2250</v>
      </c>
    </row>
    <row r="33" spans="1:10" x14ac:dyDescent="0.2">
      <c r="A33" s="1"/>
      <c r="B33" s="1"/>
      <c r="C33" s="1"/>
      <c r="D33" s="1"/>
      <c r="E33" s="1"/>
      <c r="F33" s="1"/>
      <c r="G33" s="1" t="s">
        <v>35</v>
      </c>
      <c r="H33" s="1"/>
      <c r="I33" s="1"/>
      <c r="J33" s="3">
        <v>20000</v>
      </c>
    </row>
    <row r="34" spans="1:10" ht="16" thickBot="1" x14ac:dyDescent="0.25">
      <c r="A34" s="1"/>
      <c r="B34" s="1"/>
      <c r="C34" s="1"/>
      <c r="D34" s="1"/>
      <c r="E34" s="1"/>
      <c r="F34" s="1"/>
      <c r="G34" s="1" t="s">
        <v>36</v>
      </c>
      <c r="H34" s="1"/>
      <c r="I34" s="1"/>
      <c r="J34" s="7">
        <v>20000</v>
      </c>
    </row>
    <row r="35" spans="1:10" x14ac:dyDescent="0.2">
      <c r="A35" s="1"/>
      <c r="B35" s="1"/>
      <c r="C35" s="1"/>
      <c r="D35" s="1"/>
      <c r="E35" s="1"/>
      <c r="F35" s="1" t="s">
        <v>37</v>
      </c>
      <c r="G35" s="1"/>
      <c r="H35" s="1"/>
      <c r="I35" s="1"/>
      <c r="J35" s="3">
        <f>ROUND(SUM(J30:J34),5)</f>
        <v>45250</v>
      </c>
    </row>
    <row r="36" spans="1:10" x14ac:dyDescent="0.2">
      <c r="A36" s="1"/>
      <c r="B36" s="1"/>
      <c r="C36" s="1"/>
      <c r="D36" s="1"/>
      <c r="E36" s="1"/>
      <c r="F36" s="1" t="s">
        <v>38</v>
      </c>
      <c r="G36" s="1"/>
      <c r="H36" s="1"/>
      <c r="I36" s="1"/>
      <c r="J36" s="3">
        <v>4200</v>
      </c>
    </row>
    <row r="37" spans="1:10" x14ac:dyDescent="0.2">
      <c r="A37" s="1"/>
      <c r="B37" s="1"/>
      <c r="C37" s="1"/>
      <c r="D37" s="1"/>
      <c r="E37" s="1"/>
      <c r="F37" s="1" t="s">
        <v>40</v>
      </c>
      <c r="G37" s="1"/>
      <c r="H37" s="1"/>
      <c r="I37" s="1"/>
      <c r="J37" s="3"/>
    </row>
    <row r="38" spans="1:10" x14ac:dyDescent="0.2">
      <c r="A38" s="1"/>
      <c r="B38" s="1"/>
      <c r="C38" s="1"/>
      <c r="D38" s="1"/>
      <c r="E38" s="1"/>
      <c r="F38" s="1"/>
      <c r="G38" s="1" t="s">
        <v>173</v>
      </c>
      <c r="H38" s="1"/>
      <c r="I38" s="1"/>
      <c r="J38" s="3">
        <v>0</v>
      </c>
    </row>
    <row r="39" spans="1:10" x14ac:dyDescent="0.2">
      <c r="A39" s="1"/>
      <c r="B39" s="1"/>
      <c r="C39" s="1"/>
      <c r="D39" s="1"/>
      <c r="E39" s="1"/>
      <c r="F39" s="1"/>
      <c r="G39" s="1" t="s">
        <v>41</v>
      </c>
      <c r="H39" s="1"/>
      <c r="I39" s="1"/>
      <c r="J39" s="3"/>
    </row>
    <row r="40" spans="1:10" x14ac:dyDescent="0.2">
      <c r="A40" s="1"/>
      <c r="B40" s="1"/>
      <c r="C40" s="1"/>
      <c r="D40" s="1"/>
      <c r="E40" s="1"/>
      <c r="F40" s="1"/>
      <c r="G40" s="1"/>
      <c r="H40" s="1" t="s">
        <v>42</v>
      </c>
      <c r="I40" s="1"/>
      <c r="J40" s="3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 t="s">
        <v>43</v>
      </c>
      <c r="J41" s="3">
        <v>114880.08</v>
      </c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 t="s">
        <v>44</v>
      </c>
      <c r="J42" s="3">
        <v>9190.44</v>
      </c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 t="s">
        <v>45</v>
      </c>
      <c r="J43" s="3">
        <v>3216.6</v>
      </c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 t="s">
        <v>46</v>
      </c>
      <c r="J44" s="3">
        <v>6892.8</v>
      </c>
    </row>
    <row r="45" spans="1:10" ht="16" thickBot="1" x14ac:dyDescent="0.25">
      <c r="A45" s="1"/>
      <c r="B45" s="1"/>
      <c r="C45" s="1"/>
      <c r="D45" s="1"/>
      <c r="E45" s="1"/>
      <c r="F45" s="1"/>
      <c r="G45" s="1"/>
      <c r="H45" s="1"/>
      <c r="I45" s="1" t="s">
        <v>47</v>
      </c>
      <c r="J45" s="7">
        <v>360</v>
      </c>
    </row>
    <row r="46" spans="1:10" x14ac:dyDescent="0.2">
      <c r="A46" s="1"/>
      <c r="B46" s="1"/>
      <c r="C46" s="1"/>
      <c r="D46" s="1"/>
      <c r="E46" s="1"/>
      <c r="F46" s="1"/>
      <c r="G46" s="1"/>
      <c r="H46" s="1" t="s">
        <v>48</v>
      </c>
      <c r="I46" s="1"/>
      <c r="J46" s="3">
        <f>ROUND(SUM(J40:J45),5)</f>
        <v>134539.92000000001</v>
      </c>
    </row>
    <row r="47" spans="1:10" x14ac:dyDescent="0.2">
      <c r="A47" s="1"/>
      <c r="B47" s="1"/>
      <c r="C47" s="1"/>
      <c r="D47" s="1"/>
      <c r="E47" s="1"/>
      <c r="F47" s="1"/>
      <c r="G47" s="1"/>
      <c r="H47" s="1" t="s">
        <v>49</v>
      </c>
      <c r="I47" s="1"/>
      <c r="J47" s="3">
        <v>220000</v>
      </c>
    </row>
    <row r="48" spans="1:10" x14ac:dyDescent="0.2">
      <c r="A48" s="1"/>
      <c r="B48" s="1"/>
      <c r="C48" s="1"/>
      <c r="D48" s="1"/>
      <c r="E48" s="1"/>
      <c r="F48" s="1"/>
      <c r="G48" s="1"/>
      <c r="H48" s="1" t="s">
        <v>50</v>
      </c>
      <c r="I48" s="1"/>
      <c r="J48" s="3">
        <v>42848</v>
      </c>
    </row>
    <row r="49" spans="1:10" x14ac:dyDescent="0.2">
      <c r="A49" s="1"/>
      <c r="B49" s="1"/>
      <c r="C49" s="1"/>
      <c r="D49" s="1"/>
      <c r="E49" s="1"/>
      <c r="F49" s="1"/>
      <c r="G49" s="1"/>
      <c r="H49" s="1" t="s">
        <v>51</v>
      </c>
      <c r="I49" s="1"/>
      <c r="J49" s="3">
        <v>32256</v>
      </c>
    </row>
    <row r="50" spans="1:10" x14ac:dyDescent="0.2">
      <c r="A50" s="1"/>
      <c r="B50" s="1"/>
      <c r="C50" s="1"/>
      <c r="D50" s="1"/>
      <c r="E50" s="1"/>
      <c r="F50" s="1"/>
      <c r="G50" s="1"/>
      <c r="H50" s="1" t="s">
        <v>52</v>
      </c>
      <c r="I50" s="1"/>
      <c r="J50" s="3">
        <v>11520</v>
      </c>
    </row>
    <row r="51" spans="1:10" ht="16" thickBot="1" x14ac:dyDescent="0.25">
      <c r="A51" s="1"/>
      <c r="B51" s="1"/>
      <c r="C51" s="1"/>
      <c r="D51" s="1"/>
      <c r="E51" s="1"/>
      <c r="F51" s="1"/>
      <c r="G51" s="1"/>
      <c r="H51" s="1" t="s">
        <v>53</v>
      </c>
      <c r="I51" s="1"/>
      <c r="J51" s="7">
        <v>51480</v>
      </c>
    </row>
    <row r="52" spans="1:10" x14ac:dyDescent="0.2">
      <c r="A52" s="1"/>
      <c r="B52" s="1"/>
      <c r="C52" s="1"/>
      <c r="D52" s="1"/>
      <c r="E52" s="1"/>
      <c r="F52" s="1"/>
      <c r="G52" s="1" t="s">
        <v>54</v>
      </c>
      <c r="H52" s="1"/>
      <c r="I52" s="1"/>
      <c r="J52" s="3">
        <f>ROUND(J39+SUM(J46:J51),5)</f>
        <v>492643.92</v>
      </c>
    </row>
    <row r="53" spans="1:10" x14ac:dyDescent="0.2">
      <c r="A53" s="1"/>
      <c r="B53" s="1"/>
      <c r="C53" s="1"/>
      <c r="D53" s="1"/>
      <c r="E53" s="1"/>
      <c r="F53" s="1"/>
      <c r="G53" s="1" t="s">
        <v>55</v>
      </c>
      <c r="H53" s="1"/>
      <c r="I53" s="1"/>
      <c r="J53" s="3"/>
    </row>
    <row r="54" spans="1:10" x14ac:dyDescent="0.2">
      <c r="A54" s="1"/>
      <c r="B54" s="1"/>
      <c r="C54" s="1"/>
      <c r="D54" s="1"/>
      <c r="E54" s="1"/>
      <c r="F54" s="1"/>
      <c r="G54" s="1"/>
      <c r="H54" s="1" t="s">
        <v>57</v>
      </c>
      <c r="I54" s="1"/>
      <c r="J54" s="3">
        <v>8000</v>
      </c>
    </row>
    <row r="55" spans="1:10" x14ac:dyDescent="0.2">
      <c r="A55" s="1"/>
      <c r="B55" s="1"/>
      <c r="C55" s="1"/>
      <c r="D55" s="1"/>
      <c r="E55" s="1"/>
      <c r="F55" s="1"/>
      <c r="G55" s="1"/>
      <c r="H55" s="1" t="s">
        <v>58</v>
      </c>
      <c r="I55" s="1"/>
      <c r="J55" s="3">
        <v>77000</v>
      </c>
    </row>
    <row r="56" spans="1:10" x14ac:dyDescent="0.2">
      <c r="A56" s="1"/>
      <c r="B56" s="1"/>
      <c r="C56" s="1"/>
      <c r="D56" s="1"/>
      <c r="E56" s="1"/>
      <c r="F56" s="1"/>
      <c r="G56" s="1"/>
      <c r="H56" s="1" t="s">
        <v>59</v>
      </c>
      <c r="I56" s="1"/>
      <c r="J56" s="3">
        <v>21718</v>
      </c>
    </row>
    <row r="57" spans="1:10" x14ac:dyDescent="0.2">
      <c r="A57" s="1"/>
      <c r="B57" s="1"/>
      <c r="C57" s="1"/>
      <c r="D57" s="1"/>
      <c r="E57" s="1"/>
      <c r="F57" s="1"/>
      <c r="G57" s="1"/>
      <c r="H57" s="1" t="s">
        <v>60</v>
      </c>
      <c r="I57" s="1"/>
      <c r="J57" s="3">
        <v>7601.4</v>
      </c>
    </row>
    <row r="58" spans="1:10" x14ac:dyDescent="0.2">
      <c r="A58" s="1"/>
      <c r="B58" s="1"/>
      <c r="C58" s="1"/>
      <c r="D58" s="1"/>
      <c r="E58" s="1"/>
      <c r="F58" s="1"/>
      <c r="G58" s="1"/>
      <c r="H58" s="1" t="s">
        <v>61</v>
      </c>
      <c r="I58" s="1"/>
      <c r="J58" s="3">
        <v>4000</v>
      </c>
    </row>
    <row r="59" spans="1:10" x14ac:dyDescent="0.2">
      <c r="A59" s="1"/>
      <c r="B59" s="1"/>
      <c r="C59" s="1"/>
      <c r="D59" s="1"/>
      <c r="E59" s="1"/>
      <c r="F59" s="1"/>
      <c r="G59" s="1"/>
      <c r="H59" s="1" t="s">
        <v>62</v>
      </c>
      <c r="I59" s="1"/>
      <c r="J59" s="3">
        <v>0</v>
      </c>
    </row>
    <row r="60" spans="1:10" ht="16" thickBot="1" x14ac:dyDescent="0.25">
      <c r="A60" s="1"/>
      <c r="B60" s="1"/>
      <c r="C60" s="1"/>
      <c r="D60" s="1"/>
      <c r="E60" s="1"/>
      <c r="F60" s="1"/>
      <c r="G60" s="1"/>
      <c r="H60" s="1" t="s">
        <v>63</v>
      </c>
      <c r="I60" s="1"/>
      <c r="J60" s="7">
        <v>120</v>
      </c>
    </row>
    <row r="61" spans="1:10" x14ac:dyDescent="0.2">
      <c r="A61" s="1"/>
      <c r="B61" s="1"/>
      <c r="C61" s="1"/>
      <c r="D61" s="1"/>
      <c r="E61" s="1"/>
      <c r="F61" s="1"/>
      <c r="G61" s="1" t="s">
        <v>64</v>
      </c>
      <c r="H61" s="1"/>
      <c r="I61" s="1"/>
      <c r="J61" s="3">
        <f>ROUND(SUM(J53:J60),5)</f>
        <v>118439.4</v>
      </c>
    </row>
    <row r="62" spans="1:10" x14ac:dyDescent="0.2">
      <c r="A62" s="1"/>
      <c r="B62" s="1"/>
      <c r="C62" s="1"/>
      <c r="D62" s="1"/>
      <c r="E62" s="1"/>
      <c r="F62" s="1"/>
      <c r="G62" s="1" t="s">
        <v>65</v>
      </c>
      <c r="H62" s="1"/>
      <c r="I62" s="1"/>
      <c r="J62" s="3"/>
    </row>
    <row r="63" spans="1:10" x14ac:dyDescent="0.2">
      <c r="A63" s="1"/>
      <c r="B63" s="1"/>
      <c r="C63" s="1"/>
      <c r="D63" s="1"/>
      <c r="E63" s="1"/>
      <c r="F63" s="1"/>
      <c r="G63" s="1"/>
      <c r="H63" s="1" t="s">
        <v>66</v>
      </c>
      <c r="I63" s="1"/>
      <c r="J63" s="3">
        <v>5370.7</v>
      </c>
    </row>
    <row r="64" spans="1:10" x14ac:dyDescent="0.2">
      <c r="A64" s="1"/>
      <c r="B64" s="1"/>
      <c r="C64" s="1"/>
      <c r="D64" s="1"/>
      <c r="E64" s="1"/>
      <c r="F64" s="1"/>
      <c r="G64" s="1"/>
      <c r="H64" s="1" t="s">
        <v>67</v>
      </c>
      <c r="I64" s="1"/>
      <c r="J64" s="3">
        <v>8796</v>
      </c>
    </row>
    <row r="65" spans="1:10" ht="16" thickBot="1" x14ac:dyDescent="0.25">
      <c r="A65" s="1"/>
      <c r="B65" s="1"/>
      <c r="C65" s="1"/>
      <c r="D65" s="1"/>
      <c r="E65" s="1"/>
      <c r="F65" s="1"/>
      <c r="G65" s="1"/>
      <c r="H65" s="1" t="s">
        <v>68</v>
      </c>
      <c r="I65" s="1"/>
      <c r="J65" s="4">
        <v>1820</v>
      </c>
    </row>
    <row r="66" spans="1:10" ht="16" thickBot="1" x14ac:dyDescent="0.25">
      <c r="A66" s="1"/>
      <c r="B66" s="1"/>
      <c r="C66" s="1"/>
      <c r="D66" s="1"/>
      <c r="E66" s="1"/>
      <c r="F66" s="1"/>
      <c r="G66" s="1" t="s">
        <v>69</v>
      </c>
      <c r="H66" s="1"/>
      <c r="I66" s="1"/>
      <c r="J66" s="6">
        <f>ROUND(SUM(J62:J65),5)</f>
        <v>15986.7</v>
      </c>
    </row>
    <row r="67" spans="1:10" x14ac:dyDescent="0.2">
      <c r="A67" s="1"/>
      <c r="B67" s="1"/>
      <c r="C67" s="1"/>
      <c r="D67" s="1"/>
      <c r="E67" s="1"/>
      <c r="F67" s="1" t="s">
        <v>70</v>
      </c>
      <c r="G67" s="1"/>
      <c r="H67" s="1"/>
      <c r="I67" s="1"/>
      <c r="J67" s="3">
        <f>ROUND(SUM(J37:J38)+J52+J61+J66,5)</f>
        <v>627070.02</v>
      </c>
    </row>
    <row r="68" spans="1:10" x14ac:dyDescent="0.2">
      <c r="A68" s="1"/>
      <c r="B68" s="1"/>
      <c r="C68" s="1"/>
      <c r="D68" s="1"/>
      <c r="E68" s="1"/>
      <c r="F68" s="1" t="s">
        <v>71</v>
      </c>
      <c r="G68" s="1"/>
      <c r="H68" s="1"/>
      <c r="I68" s="1"/>
      <c r="J68" s="3">
        <v>500</v>
      </c>
    </row>
    <row r="69" spans="1:10" x14ac:dyDescent="0.2">
      <c r="A69" s="1"/>
      <c r="B69" s="1"/>
      <c r="C69" s="1"/>
      <c r="D69" s="1"/>
      <c r="E69" s="1"/>
      <c r="F69" s="1" t="s">
        <v>72</v>
      </c>
      <c r="G69" s="1"/>
      <c r="H69" s="1"/>
      <c r="I69" s="1"/>
      <c r="J69" s="3">
        <v>600</v>
      </c>
    </row>
    <row r="70" spans="1:10" x14ac:dyDescent="0.2">
      <c r="A70" s="1"/>
      <c r="B70" s="1"/>
      <c r="C70" s="1"/>
      <c r="D70" s="1"/>
      <c r="E70" s="1"/>
      <c r="F70" s="1" t="s">
        <v>73</v>
      </c>
      <c r="G70" s="1"/>
      <c r="H70" s="1"/>
      <c r="I70" s="1"/>
      <c r="J70" s="3"/>
    </row>
    <row r="71" spans="1:10" x14ac:dyDescent="0.2">
      <c r="A71" s="1"/>
      <c r="B71" s="1"/>
      <c r="C71" s="1"/>
      <c r="D71" s="1"/>
      <c r="E71" s="1"/>
      <c r="F71" s="1"/>
      <c r="G71" s="1" t="s">
        <v>75</v>
      </c>
      <c r="H71" s="1"/>
      <c r="I71" s="1"/>
      <c r="J71" s="3">
        <v>2500</v>
      </c>
    </row>
    <row r="72" spans="1:10" ht="16" thickBot="1" x14ac:dyDescent="0.25">
      <c r="A72" s="1"/>
      <c r="B72" s="1"/>
      <c r="C72" s="1"/>
      <c r="D72" s="1"/>
      <c r="E72" s="1"/>
      <c r="F72" s="1"/>
      <c r="G72" s="1" t="s">
        <v>76</v>
      </c>
      <c r="H72" s="1"/>
      <c r="I72" s="1"/>
      <c r="J72" s="7">
        <v>1200</v>
      </c>
    </row>
    <row r="73" spans="1:10" x14ac:dyDescent="0.2">
      <c r="A73" s="1"/>
      <c r="B73" s="1"/>
      <c r="C73" s="1"/>
      <c r="D73" s="1"/>
      <c r="E73" s="1"/>
      <c r="F73" s="1" t="s">
        <v>77</v>
      </c>
      <c r="G73" s="1"/>
      <c r="H73" s="1"/>
      <c r="I73" s="1"/>
      <c r="J73" s="3">
        <f>ROUND(SUM(J70:J72),5)</f>
        <v>3700</v>
      </c>
    </row>
    <row r="74" spans="1:10" x14ac:dyDescent="0.2">
      <c r="A74" s="1"/>
      <c r="B74" s="1"/>
      <c r="C74" s="1"/>
      <c r="D74" s="1"/>
      <c r="E74" s="1"/>
      <c r="F74" s="1" t="s">
        <v>78</v>
      </c>
      <c r="G74" s="1"/>
      <c r="H74" s="1"/>
      <c r="I74" s="1"/>
      <c r="J74" s="3"/>
    </row>
    <row r="75" spans="1:10" x14ac:dyDescent="0.2">
      <c r="A75" s="1"/>
      <c r="B75" s="1"/>
      <c r="C75" s="1"/>
      <c r="D75" s="1"/>
      <c r="E75" s="1"/>
      <c r="F75" s="1"/>
      <c r="G75" s="1" t="s">
        <v>79</v>
      </c>
      <c r="H75" s="1"/>
      <c r="I75" s="1"/>
      <c r="J75" s="3"/>
    </row>
    <row r="76" spans="1:10" x14ac:dyDescent="0.2">
      <c r="A76" s="1"/>
      <c r="B76" s="1"/>
      <c r="C76" s="1"/>
      <c r="D76" s="1"/>
      <c r="E76" s="1"/>
      <c r="F76" s="1"/>
      <c r="G76" s="1"/>
      <c r="H76" s="1" t="s">
        <v>80</v>
      </c>
      <c r="I76" s="1"/>
      <c r="J76" s="3">
        <v>12000</v>
      </c>
    </row>
    <row r="77" spans="1:10" x14ac:dyDescent="0.2">
      <c r="A77" s="1"/>
      <c r="B77" s="1"/>
      <c r="C77" s="1"/>
      <c r="D77" s="1"/>
      <c r="E77" s="1"/>
      <c r="F77" s="1"/>
      <c r="G77" s="1"/>
      <c r="H77" s="1" t="s">
        <v>81</v>
      </c>
      <c r="I77" s="1"/>
      <c r="J77" s="3">
        <v>1200</v>
      </c>
    </row>
    <row r="78" spans="1:10" x14ac:dyDescent="0.2">
      <c r="A78" s="1"/>
      <c r="B78" s="1"/>
      <c r="C78" s="1"/>
      <c r="D78" s="1"/>
      <c r="E78" s="1"/>
      <c r="F78" s="1"/>
      <c r="G78" s="1"/>
      <c r="H78" s="1" t="s">
        <v>82</v>
      </c>
      <c r="I78" s="1"/>
      <c r="J78" s="3">
        <v>1200</v>
      </c>
    </row>
    <row r="79" spans="1:10" ht="16" thickBot="1" x14ac:dyDescent="0.25">
      <c r="A79" s="1"/>
      <c r="B79" s="1"/>
      <c r="C79" s="1"/>
      <c r="D79" s="1"/>
      <c r="E79" s="1"/>
      <c r="F79" s="1"/>
      <c r="G79" s="1"/>
      <c r="H79" s="1" t="s">
        <v>83</v>
      </c>
      <c r="I79" s="1"/>
      <c r="J79" s="7">
        <v>1500</v>
      </c>
    </row>
    <row r="80" spans="1:10" x14ac:dyDescent="0.2">
      <c r="A80" s="1"/>
      <c r="B80" s="1"/>
      <c r="C80" s="1"/>
      <c r="D80" s="1"/>
      <c r="E80" s="1"/>
      <c r="F80" s="1"/>
      <c r="G80" s="1" t="s">
        <v>84</v>
      </c>
      <c r="H80" s="1"/>
      <c r="I80" s="1"/>
      <c r="J80" s="3">
        <f>ROUND(SUM(J75:J79),5)</f>
        <v>15900</v>
      </c>
    </row>
    <row r="81" spans="1:10" x14ac:dyDescent="0.2">
      <c r="A81" s="1"/>
      <c r="B81" s="1"/>
      <c r="C81" s="1"/>
      <c r="D81" s="1"/>
      <c r="E81" s="1"/>
      <c r="F81" s="1"/>
      <c r="G81" s="1" t="s">
        <v>85</v>
      </c>
      <c r="H81" s="1"/>
      <c r="I81" s="1"/>
      <c r="J81" s="3"/>
    </row>
    <row r="82" spans="1:10" x14ac:dyDescent="0.2">
      <c r="A82" s="1"/>
      <c r="B82" s="1"/>
      <c r="C82" s="1"/>
      <c r="D82" s="1"/>
      <c r="E82" s="1"/>
      <c r="F82" s="1"/>
      <c r="G82" s="1"/>
      <c r="H82" s="1" t="s">
        <v>86</v>
      </c>
      <c r="I82" s="1"/>
      <c r="J82" s="3">
        <v>720</v>
      </c>
    </row>
    <row r="83" spans="1:10" x14ac:dyDescent="0.2">
      <c r="A83" s="1"/>
      <c r="B83" s="1"/>
      <c r="C83" s="1"/>
      <c r="D83" s="1"/>
      <c r="E83" s="1"/>
      <c r="F83" s="1"/>
      <c r="G83" s="1"/>
      <c r="H83" s="1" t="s">
        <v>87</v>
      </c>
      <c r="I83" s="1"/>
      <c r="J83" s="3">
        <v>2000</v>
      </c>
    </row>
    <row r="84" spans="1:10" x14ac:dyDescent="0.2">
      <c r="A84" s="1"/>
      <c r="B84" s="1"/>
      <c r="C84" s="1"/>
      <c r="D84" s="1"/>
      <c r="E84" s="1"/>
      <c r="F84" s="1"/>
      <c r="G84" s="1"/>
      <c r="H84" s="1" t="s">
        <v>88</v>
      </c>
      <c r="I84" s="1"/>
      <c r="J84" s="3">
        <v>5100</v>
      </c>
    </row>
    <row r="85" spans="1:10" x14ac:dyDescent="0.2">
      <c r="A85" s="1"/>
      <c r="B85" s="1"/>
      <c r="C85" s="1"/>
      <c r="D85" s="1"/>
      <c r="E85" s="1"/>
      <c r="F85" s="1"/>
      <c r="G85" s="1"/>
      <c r="H85" s="1" t="s">
        <v>89</v>
      </c>
      <c r="I85" s="1"/>
      <c r="J85" s="3">
        <v>900</v>
      </c>
    </row>
    <row r="86" spans="1:10" ht="16" thickBot="1" x14ac:dyDescent="0.25">
      <c r="A86" s="1"/>
      <c r="B86" s="1"/>
      <c r="C86" s="1"/>
      <c r="D86" s="1"/>
      <c r="E86" s="1"/>
      <c r="F86" s="1"/>
      <c r="G86" s="1"/>
      <c r="H86" s="1" t="s">
        <v>90</v>
      </c>
      <c r="I86" s="1"/>
      <c r="J86" s="7">
        <v>900</v>
      </c>
    </row>
    <row r="87" spans="1:10" x14ac:dyDescent="0.2">
      <c r="A87" s="1"/>
      <c r="B87" s="1"/>
      <c r="C87" s="1"/>
      <c r="D87" s="1"/>
      <c r="E87" s="1"/>
      <c r="F87" s="1"/>
      <c r="G87" s="1" t="s">
        <v>91</v>
      </c>
      <c r="H87" s="1"/>
      <c r="I87" s="1"/>
      <c r="J87" s="3">
        <f>ROUND(SUM(J81:J86),5)</f>
        <v>9620</v>
      </c>
    </row>
    <row r="88" spans="1:10" x14ac:dyDescent="0.2">
      <c r="A88" s="1"/>
      <c r="B88" s="1"/>
      <c r="C88" s="1"/>
      <c r="D88" s="1"/>
      <c r="E88" s="1"/>
      <c r="F88" s="1"/>
      <c r="G88" s="1" t="s">
        <v>92</v>
      </c>
      <c r="H88" s="1"/>
      <c r="I88" s="1"/>
      <c r="J88" s="3"/>
    </row>
    <row r="89" spans="1:10" x14ac:dyDescent="0.2">
      <c r="A89" s="1"/>
      <c r="B89" s="1"/>
      <c r="C89" s="1"/>
      <c r="D89" s="1"/>
      <c r="E89" s="1"/>
      <c r="F89" s="1"/>
      <c r="G89" s="1"/>
      <c r="H89" s="1" t="s">
        <v>93</v>
      </c>
      <c r="I89" s="1"/>
      <c r="J89" s="3">
        <v>1560</v>
      </c>
    </row>
    <row r="90" spans="1:10" x14ac:dyDescent="0.2">
      <c r="A90" s="1"/>
      <c r="B90" s="1"/>
      <c r="C90" s="1"/>
      <c r="D90" s="1"/>
      <c r="E90" s="1"/>
      <c r="F90" s="1"/>
      <c r="G90" s="1"/>
      <c r="H90" s="1" t="s">
        <v>94</v>
      </c>
      <c r="I90" s="1"/>
      <c r="J90" s="3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 t="s">
        <v>95</v>
      </c>
      <c r="J91" s="3">
        <v>12016</v>
      </c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 t="s">
        <v>96</v>
      </c>
      <c r="J92" s="3">
        <v>2400</v>
      </c>
    </row>
    <row r="93" spans="1:10" ht="16" thickBot="1" x14ac:dyDescent="0.25">
      <c r="A93" s="1"/>
      <c r="B93" s="1"/>
      <c r="C93" s="1"/>
      <c r="D93" s="1"/>
      <c r="E93" s="1"/>
      <c r="F93" s="1"/>
      <c r="G93" s="1"/>
      <c r="H93" s="1"/>
      <c r="I93" s="1" t="s">
        <v>97</v>
      </c>
      <c r="J93" s="7">
        <v>2400</v>
      </c>
    </row>
    <row r="94" spans="1:10" x14ac:dyDescent="0.2">
      <c r="A94" s="1"/>
      <c r="B94" s="1"/>
      <c r="C94" s="1"/>
      <c r="D94" s="1"/>
      <c r="E94" s="1"/>
      <c r="F94" s="1"/>
      <c r="G94" s="1"/>
      <c r="H94" s="1" t="s">
        <v>98</v>
      </c>
      <c r="I94" s="1"/>
      <c r="J94" s="3">
        <f>ROUND(SUM(J90:J93),5)</f>
        <v>16816</v>
      </c>
    </row>
    <row r="95" spans="1:10" ht="16" thickBot="1" x14ac:dyDescent="0.25">
      <c r="A95" s="1"/>
      <c r="B95" s="1"/>
      <c r="C95" s="1"/>
      <c r="D95" s="1"/>
      <c r="E95" s="1"/>
      <c r="F95" s="1"/>
      <c r="G95" s="1"/>
      <c r="H95" s="1" t="s">
        <v>99</v>
      </c>
      <c r="I95" s="1"/>
      <c r="J95" s="7">
        <v>1560</v>
      </c>
    </row>
    <row r="96" spans="1:10" x14ac:dyDescent="0.2">
      <c r="A96" s="1"/>
      <c r="B96" s="1"/>
      <c r="C96" s="1"/>
      <c r="D96" s="1"/>
      <c r="E96" s="1"/>
      <c r="F96" s="1"/>
      <c r="G96" s="1" t="s">
        <v>100</v>
      </c>
      <c r="H96" s="1"/>
      <c r="I96" s="1"/>
      <c r="J96" s="3">
        <f>ROUND(SUM(J88:J89)+SUM(J94:J95),5)</f>
        <v>19936</v>
      </c>
    </row>
    <row r="97" spans="1:10" ht="16" thickBot="1" x14ac:dyDescent="0.25">
      <c r="A97" s="1"/>
      <c r="B97" s="1"/>
      <c r="C97" s="1"/>
      <c r="D97" s="1"/>
      <c r="E97" s="1"/>
      <c r="F97" s="1"/>
      <c r="G97" s="1" t="s">
        <v>101</v>
      </c>
      <c r="H97" s="1"/>
      <c r="I97" s="1"/>
      <c r="J97" s="4">
        <v>1000</v>
      </c>
    </row>
    <row r="98" spans="1:10" ht="16" thickBot="1" x14ac:dyDescent="0.25">
      <c r="A98" s="1"/>
      <c r="B98" s="1"/>
      <c r="C98" s="1"/>
      <c r="D98" s="1"/>
      <c r="E98" s="1"/>
      <c r="F98" s="1" t="s">
        <v>102</v>
      </c>
      <c r="G98" s="1"/>
      <c r="H98" s="1"/>
      <c r="I98" s="1"/>
      <c r="J98" s="6">
        <f>ROUND(J74+J80+J87+SUM(J96:J97),5)</f>
        <v>46456</v>
      </c>
    </row>
    <row r="99" spans="1:10" x14ac:dyDescent="0.2">
      <c r="A99" s="1"/>
      <c r="B99" s="1"/>
      <c r="C99" s="1"/>
      <c r="D99" s="1"/>
      <c r="E99" s="1" t="s">
        <v>103</v>
      </c>
      <c r="F99" s="1"/>
      <c r="G99" s="1"/>
      <c r="H99" s="1"/>
      <c r="I99" s="1"/>
      <c r="J99" s="3">
        <f>ROUND(SUM(J18:J19)+J23+SUM(J28:J29)+SUM(J35:J36)+SUM(J67:J69)+J73+J98,5)</f>
        <v>748140.06</v>
      </c>
    </row>
    <row r="100" spans="1:10" x14ac:dyDescent="0.2">
      <c r="A100" s="1"/>
      <c r="B100" s="1"/>
      <c r="C100" s="1"/>
      <c r="D100" s="1"/>
      <c r="E100" s="1" t="s">
        <v>104</v>
      </c>
      <c r="F100" s="1"/>
      <c r="G100" s="1"/>
      <c r="H100" s="1"/>
      <c r="I100" s="1"/>
      <c r="J100" s="3"/>
    </row>
    <row r="101" spans="1:10" x14ac:dyDescent="0.2">
      <c r="A101" s="1"/>
      <c r="B101" s="1"/>
      <c r="C101" s="1"/>
      <c r="D101" s="1"/>
      <c r="E101" s="1"/>
      <c r="F101" s="1" t="s">
        <v>105</v>
      </c>
      <c r="G101" s="1"/>
      <c r="H101" s="1"/>
      <c r="I101" s="1"/>
      <c r="J101" s="3">
        <v>4800</v>
      </c>
    </row>
    <row r="102" spans="1:10" ht="16" thickBot="1" x14ac:dyDescent="0.25">
      <c r="A102" s="1"/>
      <c r="B102" s="1"/>
      <c r="C102" s="1"/>
      <c r="D102" s="1"/>
      <c r="E102" s="1"/>
      <c r="F102" s="1" t="s">
        <v>106</v>
      </c>
      <c r="G102" s="1"/>
      <c r="H102" s="1"/>
      <c r="I102" s="1"/>
      <c r="J102" s="7">
        <v>1000</v>
      </c>
    </row>
    <row r="103" spans="1:10" x14ac:dyDescent="0.2">
      <c r="A103" s="1"/>
      <c r="B103" s="1"/>
      <c r="C103" s="1"/>
      <c r="D103" s="1"/>
      <c r="E103" s="1" t="s">
        <v>107</v>
      </c>
      <c r="F103" s="1"/>
      <c r="G103" s="1"/>
      <c r="H103" s="1"/>
      <c r="I103" s="1"/>
      <c r="J103" s="3">
        <f>ROUND(SUM(J100:J102),5)</f>
        <v>5800</v>
      </c>
    </row>
    <row r="104" spans="1:10" x14ac:dyDescent="0.2">
      <c r="A104" s="1"/>
      <c r="B104" s="1"/>
      <c r="C104" s="1"/>
      <c r="D104" s="1"/>
      <c r="E104" s="1" t="s">
        <v>108</v>
      </c>
      <c r="F104" s="1"/>
      <c r="G104" s="1"/>
      <c r="H104" s="1"/>
      <c r="I104" s="1"/>
      <c r="J104" s="3"/>
    </row>
    <row r="105" spans="1:10" x14ac:dyDescent="0.2">
      <c r="A105" s="1"/>
      <c r="B105" s="1"/>
      <c r="C105" s="1"/>
      <c r="D105" s="1"/>
      <c r="E105" s="1"/>
      <c r="F105" s="1" t="s">
        <v>109</v>
      </c>
      <c r="G105" s="1"/>
      <c r="H105" s="1"/>
      <c r="I105" s="1"/>
      <c r="J105" s="3">
        <v>2000</v>
      </c>
    </row>
    <row r="106" spans="1:10" x14ac:dyDescent="0.2">
      <c r="A106" s="1"/>
      <c r="B106" s="1"/>
      <c r="C106" s="1"/>
      <c r="D106" s="1"/>
      <c r="E106" s="1"/>
      <c r="F106" s="1" t="s">
        <v>111</v>
      </c>
      <c r="G106" s="1"/>
      <c r="H106" s="1"/>
      <c r="I106" s="1"/>
      <c r="J106" s="3">
        <v>6000</v>
      </c>
    </row>
    <row r="107" spans="1:10" x14ac:dyDescent="0.2">
      <c r="A107" s="1"/>
      <c r="B107" s="1"/>
      <c r="C107" s="1"/>
      <c r="D107" s="1"/>
      <c r="E107" s="1"/>
      <c r="F107" s="1" t="s">
        <v>112</v>
      </c>
      <c r="G107" s="1"/>
      <c r="H107" s="1"/>
      <c r="I107" s="1"/>
      <c r="J107" s="3">
        <v>1800</v>
      </c>
    </row>
    <row r="108" spans="1:10" ht="16" thickBot="1" x14ac:dyDescent="0.25">
      <c r="A108" s="1"/>
      <c r="B108" s="1"/>
      <c r="C108" s="1"/>
      <c r="D108" s="1"/>
      <c r="E108" s="1"/>
      <c r="F108" s="1" t="s">
        <v>113</v>
      </c>
      <c r="G108" s="1"/>
      <c r="H108" s="1"/>
      <c r="I108" s="1"/>
      <c r="J108" s="7">
        <v>4751.6000000000004</v>
      </c>
    </row>
    <row r="109" spans="1:10" x14ac:dyDescent="0.2">
      <c r="A109" s="1"/>
      <c r="B109" s="1"/>
      <c r="C109" s="1"/>
      <c r="D109" s="1"/>
      <c r="E109" s="1" t="s">
        <v>114</v>
      </c>
      <c r="F109" s="1"/>
      <c r="G109" s="1"/>
      <c r="H109" s="1"/>
      <c r="I109" s="1"/>
      <c r="J109" s="3">
        <f>ROUND(SUM(J104:J108),5)</f>
        <v>14551.6</v>
      </c>
    </row>
    <row r="110" spans="1:10" x14ac:dyDescent="0.2">
      <c r="A110" s="1"/>
      <c r="B110" s="1"/>
      <c r="C110" s="1"/>
      <c r="D110" s="1"/>
      <c r="E110" s="1" t="s">
        <v>115</v>
      </c>
      <c r="F110" s="1"/>
      <c r="G110" s="1"/>
      <c r="H110" s="1"/>
      <c r="I110" s="1"/>
      <c r="J110" s="3"/>
    </row>
    <row r="111" spans="1:10" x14ac:dyDescent="0.2">
      <c r="A111" s="1"/>
      <c r="B111" s="1"/>
      <c r="C111" s="1"/>
      <c r="D111" s="1"/>
      <c r="E111" s="1"/>
      <c r="F111" s="1" t="s">
        <v>116</v>
      </c>
      <c r="G111" s="1"/>
      <c r="H111" s="1"/>
      <c r="I111" s="1"/>
      <c r="J111" s="3"/>
    </row>
    <row r="112" spans="1:10" x14ac:dyDescent="0.2">
      <c r="A112" s="1"/>
      <c r="B112" s="1"/>
      <c r="C112" s="1"/>
      <c r="D112" s="1"/>
      <c r="E112" s="1"/>
      <c r="F112" s="1"/>
      <c r="G112" s="1" t="s">
        <v>121</v>
      </c>
      <c r="H112" s="1"/>
      <c r="I112" s="1"/>
      <c r="J112" s="3">
        <v>1200</v>
      </c>
    </row>
    <row r="113" spans="1:10" ht="16" thickBot="1" x14ac:dyDescent="0.25">
      <c r="A113" s="1"/>
      <c r="B113" s="1"/>
      <c r="C113" s="1"/>
      <c r="D113" s="1"/>
      <c r="E113" s="1"/>
      <c r="F113" s="1"/>
      <c r="G113" s="1" t="s">
        <v>124</v>
      </c>
      <c r="H113" s="1"/>
      <c r="I113" s="1"/>
      <c r="J113" s="7">
        <v>12000</v>
      </c>
    </row>
    <row r="114" spans="1:10" x14ac:dyDescent="0.2">
      <c r="A114" s="1"/>
      <c r="B114" s="1"/>
      <c r="C114" s="1"/>
      <c r="D114" s="1"/>
      <c r="E114" s="1"/>
      <c r="F114" s="1" t="s">
        <v>125</v>
      </c>
      <c r="G114" s="1"/>
      <c r="H114" s="1"/>
      <c r="I114" s="1"/>
      <c r="J114" s="3">
        <f>ROUND(SUM(J111:J113),5)</f>
        <v>13200</v>
      </c>
    </row>
    <row r="115" spans="1:10" x14ac:dyDescent="0.2">
      <c r="A115" s="1"/>
      <c r="B115" s="1"/>
      <c r="C115" s="1"/>
      <c r="D115" s="1"/>
      <c r="E115" s="1"/>
      <c r="F115" s="1" t="s">
        <v>126</v>
      </c>
      <c r="G115" s="1"/>
      <c r="H115" s="1"/>
      <c r="I115" s="1"/>
      <c r="J115" s="3">
        <v>2400</v>
      </c>
    </row>
    <row r="116" spans="1:10" x14ac:dyDescent="0.2">
      <c r="A116" s="1"/>
      <c r="B116" s="1"/>
      <c r="C116" s="1"/>
      <c r="D116" s="1"/>
      <c r="E116" s="1"/>
      <c r="F116" s="1" t="s">
        <v>127</v>
      </c>
      <c r="G116" s="1"/>
      <c r="H116" s="1"/>
      <c r="I116" s="1"/>
      <c r="J116" s="3">
        <v>4600</v>
      </c>
    </row>
    <row r="117" spans="1:10" ht="16" thickBot="1" x14ac:dyDescent="0.25">
      <c r="A117" s="1"/>
      <c r="B117" s="1"/>
      <c r="C117" s="1"/>
      <c r="D117" s="1"/>
      <c r="E117" s="1"/>
      <c r="F117" s="1" t="s">
        <v>128</v>
      </c>
      <c r="G117" s="1"/>
      <c r="H117" s="1"/>
      <c r="I117" s="1"/>
      <c r="J117" s="7">
        <v>20000</v>
      </c>
    </row>
    <row r="118" spans="1:10" x14ac:dyDescent="0.2">
      <c r="A118" s="1"/>
      <c r="B118" s="1"/>
      <c r="C118" s="1"/>
      <c r="D118" s="1"/>
      <c r="E118" s="1" t="s">
        <v>129</v>
      </c>
      <c r="F118" s="1"/>
      <c r="G118" s="1"/>
      <c r="H118" s="1"/>
      <c r="I118" s="1"/>
      <c r="J118" s="3">
        <f>ROUND(J110+SUM(J114:J117),5)</f>
        <v>40200</v>
      </c>
    </row>
    <row r="119" spans="1:10" x14ac:dyDescent="0.2">
      <c r="A119" s="1"/>
      <c r="B119" s="1"/>
      <c r="C119" s="1"/>
      <c r="D119" s="1"/>
      <c r="E119" s="1" t="s">
        <v>130</v>
      </c>
      <c r="F119" s="1"/>
      <c r="G119" s="1"/>
      <c r="H119" s="1"/>
      <c r="I119" s="1"/>
      <c r="J119" s="3"/>
    </row>
    <row r="120" spans="1:10" ht="16" thickBot="1" x14ac:dyDescent="0.25">
      <c r="A120" s="1"/>
      <c r="B120" s="1"/>
      <c r="C120" s="1"/>
      <c r="D120" s="1"/>
      <c r="E120" s="1"/>
      <c r="F120" s="1" t="s">
        <v>131</v>
      </c>
      <c r="G120" s="1"/>
      <c r="H120" s="1"/>
      <c r="I120" s="1"/>
      <c r="J120" s="7">
        <v>500</v>
      </c>
    </row>
    <row r="121" spans="1:10" x14ac:dyDescent="0.2">
      <c r="A121" s="1"/>
      <c r="B121" s="1"/>
      <c r="C121" s="1"/>
      <c r="D121" s="1"/>
      <c r="E121" s="1" t="s">
        <v>132</v>
      </c>
      <c r="F121" s="1"/>
      <c r="G121" s="1"/>
      <c r="H121" s="1"/>
      <c r="I121" s="1"/>
      <c r="J121" s="3">
        <f>ROUND(SUM(J119:J120),5)</f>
        <v>500</v>
      </c>
    </row>
    <row r="122" spans="1:10" x14ac:dyDescent="0.2">
      <c r="A122" s="1"/>
      <c r="B122" s="1"/>
      <c r="C122" s="1"/>
      <c r="D122" s="1"/>
      <c r="E122" s="1" t="s">
        <v>133</v>
      </c>
      <c r="F122" s="1"/>
      <c r="G122" s="1"/>
      <c r="H122" s="1"/>
      <c r="I122" s="1"/>
      <c r="J122" s="3"/>
    </row>
    <row r="123" spans="1:10" x14ac:dyDescent="0.2">
      <c r="A123" s="1"/>
      <c r="B123" s="1"/>
      <c r="C123" s="1"/>
      <c r="D123" s="1"/>
      <c r="E123" s="1"/>
      <c r="F123" s="1" t="s">
        <v>134</v>
      </c>
      <c r="G123" s="1"/>
      <c r="H123" s="1"/>
      <c r="I123" s="1"/>
      <c r="J123" s="3">
        <v>3000</v>
      </c>
    </row>
    <row r="124" spans="1:10" x14ac:dyDescent="0.2">
      <c r="A124" s="1"/>
      <c r="B124" s="1"/>
      <c r="C124" s="1"/>
      <c r="D124" s="1"/>
      <c r="E124" s="1"/>
      <c r="F124" s="1" t="s">
        <v>135</v>
      </c>
      <c r="G124" s="1"/>
      <c r="H124" s="1"/>
      <c r="I124" s="1"/>
      <c r="J124" s="3">
        <v>0</v>
      </c>
    </row>
    <row r="125" spans="1:10" x14ac:dyDescent="0.2">
      <c r="A125" s="1"/>
      <c r="B125" s="1"/>
      <c r="C125" s="1"/>
      <c r="D125" s="1"/>
      <c r="E125" s="1"/>
      <c r="F125" s="1" t="s">
        <v>136</v>
      </c>
      <c r="G125" s="1"/>
      <c r="H125" s="1"/>
      <c r="I125" s="1"/>
      <c r="J125" s="3">
        <v>12000</v>
      </c>
    </row>
    <row r="126" spans="1:10" x14ac:dyDescent="0.2">
      <c r="A126" s="1"/>
      <c r="B126" s="1"/>
      <c r="C126" s="1"/>
      <c r="D126" s="1"/>
      <c r="E126" s="1"/>
      <c r="F126" s="1" t="s">
        <v>140</v>
      </c>
      <c r="G126" s="1"/>
      <c r="H126" s="1"/>
      <c r="I126" s="1"/>
      <c r="J126" s="3">
        <v>1600</v>
      </c>
    </row>
    <row r="127" spans="1:10" x14ac:dyDescent="0.2">
      <c r="A127" s="1"/>
      <c r="B127" s="1"/>
      <c r="C127" s="1"/>
      <c r="D127" s="1"/>
      <c r="E127" s="1"/>
      <c r="F127" s="1" t="s">
        <v>141</v>
      </c>
      <c r="G127" s="1"/>
      <c r="H127" s="1"/>
      <c r="I127" s="1"/>
      <c r="J127" s="3">
        <v>33367.31</v>
      </c>
    </row>
    <row r="128" spans="1:10" x14ac:dyDescent="0.2">
      <c r="A128" s="1"/>
      <c r="B128" s="1"/>
      <c r="C128" s="1"/>
      <c r="D128" s="1"/>
      <c r="E128" s="1"/>
      <c r="F128" s="1" t="s">
        <v>174</v>
      </c>
      <c r="G128" s="1"/>
      <c r="H128" s="1"/>
      <c r="I128" s="1"/>
      <c r="J128" s="3">
        <v>0</v>
      </c>
    </row>
    <row r="129" spans="1:10" x14ac:dyDescent="0.2">
      <c r="A129" s="1"/>
      <c r="B129" s="1"/>
      <c r="C129" s="1"/>
      <c r="D129" s="1"/>
      <c r="E129" s="1"/>
      <c r="F129" s="1" t="s">
        <v>142</v>
      </c>
      <c r="G129" s="1"/>
      <c r="H129" s="1"/>
      <c r="I129" s="1"/>
      <c r="J129" s="3"/>
    </row>
    <row r="130" spans="1:10" x14ac:dyDescent="0.2">
      <c r="A130" s="1"/>
      <c r="B130" s="1"/>
      <c r="C130" s="1"/>
      <c r="D130" s="1"/>
      <c r="E130" s="1"/>
      <c r="F130" s="1"/>
      <c r="G130" s="1" t="s">
        <v>143</v>
      </c>
      <c r="H130" s="1"/>
      <c r="I130" s="1"/>
      <c r="J130" s="3">
        <v>3000</v>
      </c>
    </row>
    <row r="131" spans="1:10" ht="16" thickBot="1" x14ac:dyDescent="0.25">
      <c r="A131" s="1"/>
      <c r="B131" s="1"/>
      <c r="C131" s="1"/>
      <c r="D131" s="1"/>
      <c r="E131" s="1"/>
      <c r="F131" s="1"/>
      <c r="G131" s="1" t="s">
        <v>142</v>
      </c>
      <c r="H131" s="1"/>
      <c r="I131" s="1"/>
      <c r="J131" s="4">
        <v>0</v>
      </c>
    </row>
    <row r="132" spans="1:10" ht="16" thickBot="1" x14ac:dyDescent="0.25">
      <c r="A132" s="1"/>
      <c r="B132" s="1"/>
      <c r="C132" s="1"/>
      <c r="D132" s="1"/>
      <c r="E132" s="1"/>
      <c r="F132" s="1" t="s">
        <v>144</v>
      </c>
      <c r="G132" s="1"/>
      <c r="H132" s="1"/>
      <c r="I132" s="1"/>
      <c r="J132" s="6">
        <f>ROUND(SUM(J129:J131),5)</f>
        <v>3000</v>
      </c>
    </row>
    <row r="133" spans="1:10" x14ac:dyDescent="0.2">
      <c r="A133" s="1"/>
      <c r="B133" s="1"/>
      <c r="C133" s="1"/>
      <c r="D133" s="1"/>
      <c r="E133" s="1" t="s">
        <v>145</v>
      </c>
      <c r="F133" s="1"/>
      <c r="G133" s="1"/>
      <c r="H133" s="1"/>
      <c r="I133" s="1"/>
      <c r="J133" s="3">
        <f>ROUND(SUM(J122:J128)+J132,5)</f>
        <v>52967.31</v>
      </c>
    </row>
    <row r="134" spans="1:10" x14ac:dyDescent="0.2">
      <c r="A134" s="1"/>
      <c r="B134" s="1"/>
      <c r="C134" s="1"/>
      <c r="D134" s="1"/>
      <c r="E134" s="1" t="s">
        <v>146</v>
      </c>
      <c r="F134" s="1"/>
      <c r="G134" s="1"/>
      <c r="H134" s="1"/>
      <c r="I134" s="1"/>
      <c r="J134" s="3"/>
    </row>
    <row r="135" spans="1:10" x14ac:dyDescent="0.2">
      <c r="A135" s="1"/>
      <c r="B135" s="1"/>
      <c r="C135" s="1"/>
      <c r="D135" s="1"/>
      <c r="E135" s="1"/>
      <c r="F135" s="1" t="s">
        <v>147</v>
      </c>
      <c r="G135" s="1"/>
      <c r="H135" s="1"/>
      <c r="I135" s="1"/>
      <c r="J135" s="3"/>
    </row>
    <row r="136" spans="1:10" x14ac:dyDescent="0.2">
      <c r="A136" s="1"/>
      <c r="B136" s="1"/>
      <c r="C136" s="1"/>
      <c r="D136" s="1"/>
      <c r="E136" s="1"/>
      <c r="F136" s="1"/>
      <c r="G136" s="1" t="s">
        <v>148</v>
      </c>
      <c r="H136" s="1"/>
      <c r="I136" s="1"/>
      <c r="J136" s="3">
        <v>550</v>
      </c>
    </row>
    <row r="137" spans="1:10" ht="16" thickBot="1" x14ac:dyDescent="0.25">
      <c r="A137" s="1"/>
      <c r="B137" s="1"/>
      <c r="C137" s="1"/>
      <c r="D137" s="1"/>
      <c r="E137" s="1"/>
      <c r="F137" s="1"/>
      <c r="G137" s="1" t="s">
        <v>149</v>
      </c>
      <c r="H137" s="1"/>
      <c r="I137" s="1"/>
      <c r="J137" s="7">
        <v>5000</v>
      </c>
    </row>
    <row r="138" spans="1:10" x14ac:dyDescent="0.2">
      <c r="A138" s="1"/>
      <c r="B138" s="1"/>
      <c r="C138" s="1"/>
      <c r="D138" s="1"/>
      <c r="E138" s="1"/>
      <c r="F138" s="1" t="s">
        <v>150</v>
      </c>
      <c r="G138" s="1"/>
      <c r="H138" s="1"/>
      <c r="I138" s="1"/>
      <c r="J138" s="3">
        <f>ROUND(SUM(J135:J137),5)</f>
        <v>5550</v>
      </c>
    </row>
    <row r="139" spans="1:10" ht="16" thickBot="1" x14ac:dyDescent="0.25">
      <c r="A139" s="1"/>
      <c r="B139" s="1"/>
      <c r="C139" s="1"/>
      <c r="D139" s="1"/>
      <c r="E139" s="1"/>
      <c r="F139" s="1" t="s">
        <v>151</v>
      </c>
      <c r="G139" s="1"/>
      <c r="H139" s="1"/>
      <c r="I139" s="1"/>
      <c r="J139" s="4">
        <v>3950</v>
      </c>
    </row>
    <row r="140" spans="1:10" ht="16" thickBot="1" x14ac:dyDescent="0.25">
      <c r="A140" s="1"/>
      <c r="B140" s="1"/>
      <c r="C140" s="1"/>
      <c r="D140" s="1"/>
      <c r="E140" s="1" t="s">
        <v>152</v>
      </c>
      <c r="F140" s="1"/>
      <c r="G140" s="1"/>
      <c r="H140" s="1"/>
      <c r="I140" s="1"/>
      <c r="J140" s="5">
        <f>ROUND(J134+SUM(J138:J139),5)</f>
        <v>9500</v>
      </c>
    </row>
    <row r="141" spans="1:10" ht="16" thickBot="1" x14ac:dyDescent="0.25">
      <c r="A141" s="1"/>
      <c r="B141" s="1"/>
      <c r="C141" s="1"/>
      <c r="D141" s="1" t="s">
        <v>153</v>
      </c>
      <c r="E141" s="1"/>
      <c r="F141" s="1"/>
      <c r="G141" s="1"/>
      <c r="H141" s="1"/>
      <c r="I141" s="1"/>
      <c r="J141" s="6">
        <f>ROUND(J17+J99+J103+J109+J118+J121+J133+J140,5)</f>
        <v>871658.97</v>
      </c>
    </row>
    <row r="142" spans="1:10" x14ac:dyDescent="0.2">
      <c r="A142" s="1"/>
      <c r="B142" s="1" t="s">
        <v>154</v>
      </c>
      <c r="C142" s="1"/>
      <c r="D142" s="1"/>
      <c r="E142" s="1"/>
      <c r="F142" s="1"/>
      <c r="G142" s="1"/>
      <c r="H142" s="1"/>
      <c r="I142" s="1"/>
      <c r="J142" s="3">
        <f>ROUND(J3+J16-J141,5)</f>
        <v>120341.03</v>
      </c>
    </row>
    <row r="143" spans="1:10" x14ac:dyDescent="0.2">
      <c r="A143" s="1"/>
      <c r="B143" s="1" t="s">
        <v>155</v>
      </c>
      <c r="C143" s="1"/>
      <c r="D143" s="1"/>
      <c r="E143" s="1"/>
      <c r="F143" s="1"/>
      <c r="G143" s="1"/>
      <c r="H143" s="1"/>
      <c r="I143" s="1"/>
      <c r="J143" s="3"/>
    </row>
    <row r="144" spans="1:10" x14ac:dyDescent="0.2">
      <c r="A144" s="1"/>
      <c r="B144" s="1"/>
      <c r="C144" s="1" t="s">
        <v>175</v>
      </c>
      <c r="D144" s="1"/>
      <c r="E144" s="1"/>
      <c r="F144" s="1"/>
      <c r="G144" s="1"/>
      <c r="H144" s="1"/>
      <c r="I144" s="1"/>
      <c r="J144" s="3"/>
    </row>
    <row r="145" spans="1:10" x14ac:dyDescent="0.2">
      <c r="A145" s="1"/>
      <c r="B145" s="1"/>
      <c r="C145" s="1"/>
      <c r="D145" s="1" t="s">
        <v>175</v>
      </c>
      <c r="E145" s="1"/>
      <c r="F145" s="1"/>
      <c r="G145" s="1"/>
      <c r="H145" s="1"/>
      <c r="I145" s="1"/>
      <c r="J145" s="3"/>
    </row>
    <row r="146" spans="1:10" ht="16" thickBot="1" x14ac:dyDescent="0.25">
      <c r="A146" s="1"/>
      <c r="B146" s="1"/>
      <c r="C146" s="1"/>
      <c r="D146" s="1"/>
      <c r="E146" s="1" t="s">
        <v>176</v>
      </c>
      <c r="F146" s="1"/>
      <c r="G146" s="1"/>
      <c r="H146" s="1"/>
      <c r="I146" s="1"/>
      <c r="J146" s="4">
        <v>0</v>
      </c>
    </row>
    <row r="147" spans="1:10" ht="16" thickBot="1" x14ac:dyDescent="0.25">
      <c r="A147" s="1"/>
      <c r="B147" s="1"/>
      <c r="C147" s="1"/>
      <c r="D147" s="1" t="s">
        <v>177</v>
      </c>
      <c r="E147" s="1"/>
      <c r="F147" s="1"/>
      <c r="G147" s="1"/>
      <c r="H147" s="1"/>
      <c r="I147" s="1"/>
      <c r="J147" s="6">
        <f>ROUND(SUM(J145:J146),5)</f>
        <v>0</v>
      </c>
    </row>
    <row r="148" spans="1:10" x14ac:dyDescent="0.2">
      <c r="A148" s="1"/>
      <c r="B148" s="1"/>
      <c r="C148" s="1" t="s">
        <v>177</v>
      </c>
      <c r="D148" s="1"/>
      <c r="E148" s="1"/>
      <c r="F148" s="1"/>
      <c r="G148" s="1"/>
      <c r="H148" s="1"/>
      <c r="I148" s="1"/>
      <c r="J148" s="3">
        <f>ROUND(J144+J147,5)</f>
        <v>0</v>
      </c>
    </row>
    <row r="149" spans="1:10" x14ac:dyDescent="0.2">
      <c r="A149" s="1"/>
      <c r="B149" s="1"/>
      <c r="C149" s="1" t="s">
        <v>156</v>
      </c>
      <c r="D149" s="1"/>
      <c r="E149" s="1"/>
      <c r="F149" s="1"/>
      <c r="G149" s="1"/>
      <c r="H149" s="1"/>
      <c r="I149" s="1"/>
      <c r="J149" s="3"/>
    </row>
    <row r="150" spans="1:10" x14ac:dyDescent="0.2">
      <c r="A150" s="1"/>
      <c r="B150" s="1"/>
      <c r="C150" s="1"/>
      <c r="D150" s="1" t="s">
        <v>157</v>
      </c>
      <c r="E150" s="1"/>
      <c r="F150" s="1"/>
      <c r="G150" s="1"/>
      <c r="H150" s="1"/>
      <c r="I150" s="1"/>
      <c r="J150" s="3"/>
    </row>
    <row r="151" spans="1:10" ht="16" thickBot="1" x14ac:dyDescent="0.25">
      <c r="A151" s="1"/>
      <c r="B151" s="1"/>
      <c r="C151" s="1"/>
      <c r="D151" s="1"/>
      <c r="E151" s="1" t="s">
        <v>158</v>
      </c>
      <c r="F151" s="1"/>
      <c r="G151" s="1"/>
      <c r="H151" s="1"/>
      <c r="I151" s="1"/>
      <c r="J151" s="7">
        <v>48341.03</v>
      </c>
    </row>
    <row r="152" spans="1:10" x14ac:dyDescent="0.2">
      <c r="A152" s="1"/>
      <c r="B152" s="1"/>
      <c r="C152" s="1"/>
      <c r="D152" s="1" t="s">
        <v>164</v>
      </c>
      <c r="E152" s="1"/>
      <c r="F152" s="1"/>
      <c r="G152" s="1"/>
      <c r="H152" s="1"/>
      <c r="I152" s="1"/>
      <c r="J152" s="3">
        <f>ROUND(SUM(J150:J151),5)</f>
        <v>48341.03</v>
      </c>
    </row>
    <row r="153" spans="1:10" x14ac:dyDescent="0.2">
      <c r="A153" s="1"/>
      <c r="B153" s="1"/>
      <c r="C153" s="1"/>
      <c r="D153" s="1" t="s">
        <v>165</v>
      </c>
      <c r="E153" s="1"/>
      <c r="F153" s="1"/>
      <c r="G153" s="1"/>
      <c r="H153" s="1"/>
      <c r="I153" s="1"/>
      <c r="J153" s="3">
        <v>72000</v>
      </c>
    </row>
    <row r="154" spans="1:10" x14ac:dyDescent="0.2">
      <c r="A154" s="1"/>
      <c r="B154" s="1"/>
      <c r="C154" s="1"/>
      <c r="D154" s="1" t="s">
        <v>178</v>
      </c>
      <c r="E154" s="1"/>
      <c r="F154" s="1"/>
      <c r="G154" s="1"/>
      <c r="H154" s="1"/>
      <c r="I154" s="1"/>
      <c r="J154" s="3"/>
    </row>
    <row r="155" spans="1:10" ht="16" thickBot="1" x14ac:dyDescent="0.25">
      <c r="A155" s="1"/>
      <c r="B155" s="1"/>
      <c r="C155" s="1"/>
      <c r="D155" s="1"/>
      <c r="E155" s="1" t="s">
        <v>179</v>
      </c>
      <c r="F155" s="1"/>
      <c r="G155" s="1"/>
      <c r="H155" s="1"/>
      <c r="I155" s="1"/>
      <c r="J155" s="4">
        <v>0</v>
      </c>
    </row>
    <row r="156" spans="1:10" ht="16" thickBot="1" x14ac:dyDescent="0.25">
      <c r="A156" s="1"/>
      <c r="B156" s="1"/>
      <c r="C156" s="1"/>
      <c r="D156" s="1" t="s">
        <v>180</v>
      </c>
      <c r="E156" s="1"/>
      <c r="F156" s="1"/>
      <c r="G156" s="1"/>
      <c r="H156" s="1"/>
      <c r="I156" s="1"/>
      <c r="J156" s="5">
        <f>ROUND(SUM(J154:J155),5)</f>
        <v>0</v>
      </c>
    </row>
    <row r="157" spans="1:10" ht="16" thickBot="1" x14ac:dyDescent="0.25">
      <c r="A157" s="1"/>
      <c r="B157" s="1"/>
      <c r="C157" s="1" t="s">
        <v>166</v>
      </c>
      <c r="D157" s="1"/>
      <c r="E157" s="1"/>
      <c r="F157" s="1"/>
      <c r="G157" s="1"/>
      <c r="H157" s="1"/>
      <c r="I157" s="1"/>
      <c r="J157" s="5">
        <f>ROUND(J149+SUM(J152:J153)+J156,5)</f>
        <v>120341.03</v>
      </c>
    </row>
    <row r="158" spans="1:10" ht="16" thickBot="1" x14ac:dyDescent="0.25">
      <c r="A158" s="1"/>
      <c r="B158" s="1" t="s">
        <v>167</v>
      </c>
      <c r="C158" s="1"/>
      <c r="D158" s="1"/>
      <c r="E158" s="1"/>
      <c r="F158" s="1"/>
      <c r="G158" s="1"/>
      <c r="H158" s="1"/>
      <c r="I158" s="1"/>
      <c r="J158" s="5">
        <f>ROUND(J143+J148-J157,5)</f>
        <v>-120341.03</v>
      </c>
    </row>
    <row r="159" spans="1:10" s="10" customFormat="1" ht="12" thickBot="1" x14ac:dyDescent="0.2">
      <c r="A159" s="8" t="s">
        <v>168</v>
      </c>
      <c r="B159" s="8"/>
      <c r="C159" s="8"/>
      <c r="D159" s="8"/>
      <c r="E159" s="8"/>
      <c r="F159" s="8"/>
      <c r="G159" s="8"/>
      <c r="H159" s="8"/>
      <c r="I159" s="8"/>
      <c r="J159" s="9">
        <f>ROUND(J142+J158,5)</f>
        <v>0</v>
      </c>
    </row>
    <row r="160" spans="1:10" ht="16" thickTop="1" x14ac:dyDescent="0.2"/>
  </sheetData>
  <pageMargins left="0.7" right="0.7" top="0.75" bottom="0.75" header="0.1" footer="0.3"/>
  <pageSetup orientation="portrait" horizontalDpi="0" verticalDpi="0" r:id="rId1"/>
  <headerFooter>
    <oddHeader>&amp;L&amp;"Arial,Bold"&amp;8 7:18 PM
&amp;"Arial,Bold"&amp;8 10/03/21
&amp;"Arial,Bold"&amp;8 Accrual Basis&amp;C&amp;"Arial,Bold"&amp;12 Nederland Fire Protection District
&amp;"Arial,Bold"&amp;14 General Fund 2020 Income &amp;&amp; Expense Budget
&amp;"Arial,Bold"&amp;10 January through December 2020</oddHeader>
    <oddFooter>&amp;R&amp;"Arial,Bold"&amp;8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2022</vt:lpstr>
      <vt:lpstr>2021</vt:lpstr>
      <vt:lpstr>2020</vt:lpstr>
      <vt:lpstr>'2020'!Print_Titles</vt:lpstr>
      <vt:lpstr>'2021'!Print_Titles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Iain Irwin-Powell</cp:lastModifiedBy>
  <dcterms:created xsi:type="dcterms:W3CDTF">2021-10-04T00:18:02Z</dcterms:created>
  <dcterms:modified xsi:type="dcterms:W3CDTF">2021-10-06T23:28:52Z</dcterms:modified>
</cp:coreProperties>
</file>