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Board of Directors Meetings/Meeting Packets/08-August/16/"/>
    </mc:Choice>
  </mc:AlternateContent>
  <xr:revisionPtr revIDLastSave="0" documentId="8_{76FD5BBC-C3E4-4A5A-9608-8EC537B68740}" xr6:coauthVersionLast="47" xr6:coauthVersionMax="47" xr10:uidLastSave="{00000000-0000-0000-0000-000000000000}"/>
  <bookViews>
    <workbookView xWindow="7250" yWindow="6890" windowWidth="24000" windowHeight="12820" xr2:uid="{BC6136B6-E708-4E93-BFB5-4EAB93B89FA0}"/>
  </bookViews>
  <sheets>
    <sheet name="Sheet1" sheetId="1" r:id="rId1"/>
  </sheets>
  <definedNames>
    <definedName name="_xlnm.Print_Titles" localSheetId="0">Sheet1!$A:$I,Sheet1!$1:$2</definedName>
    <definedName name="QB_COLUMN_59200" localSheetId="0" hidden="1">Sheet1!$J$2</definedName>
    <definedName name="QB_COLUMN_63620" localSheetId="0" hidden="1">Sheet1!$N$2</definedName>
    <definedName name="QB_COLUMN_64430" localSheetId="0" hidden="1">Sheet1!$P$2</definedName>
    <definedName name="QB_COLUMN_76210" localSheetId="0" hidden="1">Sheet1!$L$2</definedName>
    <definedName name="QB_DATA_0" localSheetId="0" hidden="1">Sheet1!$5:$5,Sheet1!$6:$6,Sheet1!$7:$7,Sheet1!$8:$8,Sheet1!$10:$10,Sheet1!$11:$11,Sheet1!$12:$12,Sheet1!$13:$13,Sheet1!$14:$14,Sheet1!$15:$15,Sheet1!$16:$16,Sheet1!$17:$17,Sheet1!$18:$18,Sheet1!$19:$19,Sheet1!$20:$20,Sheet1!$21:$21</definedName>
    <definedName name="QB_DATA_1" localSheetId="0" hidden="1">Sheet1!$26:$26,Sheet1!$28:$28,Sheet1!$29:$29,Sheet1!$32:$32,Sheet1!$33:$33,Sheet1!$34:$34,Sheet1!$35:$35,Sheet1!$36:$36,Sheet1!$37:$37,Sheet1!$39:$39,Sheet1!$42:$42,Sheet1!$43:$43,Sheet1!$44:$44,Sheet1!$45:$45,Sheet1!$48:$48,Sheet1!$49:$49</definedName>
    <definedName name="QB_DATA_2" localSheetId="0" hidden="1">Sheet1!$50:$50,Sheet1!$51:$51,Sheet1!$52:$52,Sheet1!$53:$53,Sheet1!$54:$54,Sheet1!$58:$58,Sheet1!$60:$60,Sheet1!$61:$61,Sheet1!$62:$62,Sheet1!$63:$63,Sheet1!$65:$65,Sheet1!$66:$66,Sheet1!$67:$67,Sheet1!$68:$68,Sheet1!$69:$69,Sheet1!$71:$71</definedName>
    <definedName name="QB_DATA_3" localSheetId="0" hidden="1">Sheet1!$73:$73,Sheet1!$74:$74,Sheet1!$75:$75,Sheet1!$76:$76,Sheet1!$77:$77,Sheet1!$78:$78,Sheet1!$79:$79,Sheet1!$82:$82,Sheet1!$83:$83,Sheet1!$84:$84,Sheet1!$86:$86,Sheet1!$89:$89,Sheet1!$90:$90,Sheet1!$91:$91,Sheet1!$96:$96,Sheet1!$97:$97</definedName>
    <definedName name="QB_DATA_4" localSheetId="0" hidden="1">Sheet1!$99:$99,Sheet1!$100:$100,Sheet1!$101:$101,Sheet1!$103:$103,Sheet1!$105:$105,Sheet1!$106:$106,Sheet1!$107:$107,Sheet1!$108:$108,Sheet1!$109:$109,Sheet1!$113:$113,Sheet1!$114:$114,Sheet1!$115:$115,Sheet1!$117:$117,Sheet1!$118:$118,Sheet1!$120:$120,Sheet1!$124:$124</definedName>
    <definedName name="QB_DATA_5" localSheetId="0" hidden="1">Sheet1!$125:$125,Sheet1!$128:$128,Sheet1!$129:$129,Sheet1!$130:$130,Sheet1!$131:$131,Sheet1!$132:$132,Sheet1!$135:$135,Sheet1!$136:$136,Sheet1!$138:$138,Sheet1!$139:$139,Sheet1!$140:$140,Sheet1!$141:$141,Sheet1!$142:$142,Sheet1!$143:$143,Sheet1!$144:$144,Sheet1!$145:$145</definedName>
    <definedName name="QB_DATA_6" localSheetId="0" hidden="1">Sheet1!$146:$146,Sheet1!$148:$148,Sheet1!$151:$151,Sheet1!$154:$154,Sheet1!$156:$156,Sheet1!$157:$157,Sheet1!$158:$158,Sheet1!$159:$159,Sheet1!$160:$160,Sheet1!$163:$163,Sheet1!$167:$167,Sheet1!$168:$168,Sheet1!$169:$169,Sheet1!$170:$170,Sheet1!$171:$171,Sheet1!$172:$172</definedName>
    <definedName name="QB_DATA_7" localSheetId="0" hidden="1">Sheet1!$174:$174,Sheet1!$175:$175,Sheet1!$183:$183,Sheet1!$189:$189,Sheet1!$193:$193,Sheet1!$194:$194,Sheet1!$195:$195</definedName>
    <definedName name="QB_FORMULA_0" localSheetId="0" hidden="1">Sheet1!$N$6,Sheet1!$P$6,Sheet1!$N$7,Sheet1!$P$7,Sheet1!$N$8,Sheet1!$P$8,Sheet1!$N$11,Sheet1!$P$11,Sheet1!$N$12,Sheet1!$P$12,Sheet1!$N$13,Sheet1!$P$13,Sheet1!$N$14,Sheet1!$P$14,Sheet1!$N$15,Sheet1!$P$15</definedName>
    <definedName name="QB_FORMULA_1" localSheetId="0" hidden="1">Sheet1!$N$17,Sheet1!$P$17,Sheet1!$N$18,Sheet1!$P$18,Sheet1!$J$22,Sheet1!$L$22,Sheet1!$N$22,Sheet1!$P$22,Sheet1!$J$23,Sheet1!$L$23,Sheet1!$N$23,Sheet1!$P$23,Sheet1!$J$24,Sheet1!$L$24,Sheet1!$N$24,Sheet1!$P$24</definedName>
    <definedName name="QB_FORMULA_10" localSheetId="0" hidden="1">Sheet1!$N$100,Sheet1!$P$100,Sheet1!$N$101,Sheet1!$P$101,Sheet1!$J$102,Sheet1!$L$102,Sheet1!$N$102,Sheet1!$P$102,Sheet1!$N$105,Sheet1!$P$105,Sheet1!$N$106,Sheet1!$P$106,Sheet1!$N$107,Sheet1!$P$107,Sheet1!$N$108,Sheet1!$P$108</definedName>
    <definedName name="QB_FORMULA_11" localSheetId="0" hidden="1">Sheet1!$N$109,Sheet1!$P$109,Sheet1!$J$110,Sheet1!$L$110,Sheet1!$N$110,Sheet1!$P$110,Sheet1!$N$113,Sheet1!$P$113,Sheet1!$N$114,Sheet1!$P$114,Sheet1!$N$115,Sheet1!$P$115,Sheet1!$J$116,Sheet1!$L$116,Sheet1!$N$116,Sheet1!$P$116</definedName>
    <definedName name="QB_FORMULA_12" localSheetId="0" hidden="1">Sheet1!$N$117,Sheet1!$P$117,Sheet1!$N$118,Sheet1!$P$118,Sheet1!$J$119,Sheet1!$L$119,Sheet1!$N$119,Sheet1!$P$119,Sheet1!$N$120,Sheet1!$P$120,Sheet1!$J$121,Sheet1!$L$121,Sheet1!$N$121,Sheet1!$P$121,Sheet1!$J$122,Sheet1!$L$122</definedName>
    <definedName name="QB_FORMULA_13" localSheetId="0" hidden="1">Sheet1!$N$122,Sheet1!$P$122,Sheet1!$N$124,Sheet1!$P$124,Sheet1!$N$125,Sheet1!$P$125,Sheet1!$J$126,Sheet1!$L$126,Sheet1!$N$126,Sheet1!$P$126,Sheet1!$N$128,Sheet1!$P$128,Sheet1!$N$129,Sheet1!$P$129,Sheet1!$N$130,Sheet1!$P$130</definedName>
    <definedName name="QB_FORMULA_14" localSheetId="0" hidden="1">Sheet1!$N$131,Sheet1!$P$131,Sheet1!$N$132,Sheet1!$P$132,Sheet1!$J$133,Sheet1!$L$133,Sheet1!$N$133,Sheet1!$P$133,Sheet1!$N$135,Sheet1!$P$135,Sheet1!$N$136,Sheet1!$P$136,Sheet1!$N$138,Sheet1!$P$138,Sheet1!$N$139,Sheet1!$P$139</definedName>
    <definedName name="QB_FORMULA_15" localSheetId="0" hidden="1">Sheet1!$N$140,Sheet1!$P$140,Sheet1!$N$141,Sheet1!$P$141,Sheet1!$N$142,Sheet1!$P$142,Sheet1!$N$143,Sheet1!$P$143,Sheet1!$N$144,Sheet1!$P$144,Sheet1!$N$145,Sheet1!$P$145,Sheet1!$J$147,Sheet1!$L$147,Sheet1!$N$147,Sheet1!$P$147</definedName>
    <definedName name="QB_FORMULA_16" localSheetId="0" hidden="1">Sheet1!$N$148,Sheet1!$P$148,Sheet1!$J$149,Sheet1!$L$149,Sheet1!$N$149,Sheet1!$P$149,Sheet1!$N$151,Sheet1!$P$151,Sheet1!$J$152,Sheet1!$L$152,Sheet1!$N$152,Sheet1!$P$152,Sheet1!$N$154,Sheet1!$P$154,Sheet1!$N$157,Sheet1!$P$157</definedName>
    <definedName name="QB_FORMULA_17" localSheetId="0" hidden="1">Sheet1!$N$158,Sheet1!$P$158,Sheet1!$N$159,Sheet1!$P$159,Sheet1!$N$160,Sheet1!$P$160,Sheet1!$J$161,Sheet1!$L$161,Sheet1!$N$161,Sheet1!$P$161,Sheet1!$N$163,Sheet1!$P$163,Sheet1!$J$164,Sheet1!$L$164,Sheet1!$N$164,Sheet1!$P$164</definedName>
    <definedName name="QB_FORMULA_18" localSheetId="0" hidden="1">Sheet1!$J$165,Sheet1!$L$165,Sheet1!$N$165,Sheet1!$P$165,Sheet1!$N$168,Sheet1!$P$168,Sheet1!$N$169,Sheet1!$P$169,Sheet1!$N$170,Sheet1!$P$170,Sheet1!$N$171,Sheet1!$P$171,Sheet1!$N$172,Sheet1!$P$172,Sheet1!$N$174,Sheet1!$P$174</definedName>
    <definedName name="QB_FORMULA_19" localSheetId="0" hidden="1">Sheet1!$N$175,Sheet1!$P$175,Sheet1!$J$176,Sheet1!$L$176,Sheet1!$N$176,Sheet1!$P$176,Sheet1!$J$177,Sheet1!$L$177,Sheet1!$N$177,Sheet1!$P$177,Sheet1!$J$178,Sheet1!$L$178,Sheet1!$N$178,Sheet1!$P$178,Sheet1!$J$179,Sheet1!$L$179</definedName>
    <definedName name="QB_FORMULA_2" localSheetId="0" hidden="1">Sheet1!$N$28,Sheet1!$P$28,Sheet1!$N$29,Sheet1!$P$29,Sheet1!$J$30,Sheet1!$L$30,Sheet1!$N$30,Sheet1!$P$30,Sheet1!$N$32,Sheet1!$P$32,Sheet1!$N$33,Sheet1!$P$33,Sheet1!$N$34,Sheet1!$P$34,Sheet1!$N$35,Sheet1!$P$35</definedName>
    <definedName name="QB_FORMULA_20" localSheetId="0" hidden="1">Sheet1!$N$179,Sheet1!$P$179,Sheet1!$N$183,Sheet1!$P$183,Sheet1!$J$184,Sheet1!$L$184,Sheet1!$N$184,Sheet1!$P$184,Sheet1!$J$185,Sheet1!$L$185,Sheet1!$N$185,Sheet1!$P$185,Sheet1!$J$190,Sheet1!$J$191,Sheet1!$N$193,Sheet1!$P$193</definedName>
    <definedName name="QB_FORMULA_21" localSheetId="0" hidden="1">Sheet1!$N$194,Sheet1!$P$194,Sheet1!$N$195,Sheet1!$P$195,Sheet1!$J$196,Sheet1!$L$196,Sheet1!$N$196,Sheet1!$P$196,Sheet1!$J$197,Sheet1!$L$197,Sheet1!$N$197,Sheet1!$P$197,Sheet1!$J$198,Sheet1!$L$198,Sheet1!$N$198,Sheet1!$P$198</definedName>
    <definedName name="QB_FORMULA_22" localSheetId="0" hidden="1">Sheet1!$J$199,Sheet1!$L$199,Sheet1!$N$199,Sheet1!$P$199</definedName>
    <definedName name="QB_FORMULA_3" localSheetId="0" hidden="1">Sheet1!$N$36,Sheet1!$P$36,Sheet1!$N$37,Sheet1!$P$37,Sheet1!$N$39,Sheet1!$P$39,Sheet1!$J$40,Sheet1!$L$40,Sheet1!$N$40,Sheet1!$P$40,Sheet1!$N$42,Sheet1!$P$42,Sheet1!$N$43,Sheet1!$P$43,Sheet1!$N$44,Sheet1!$P$44</definedName>
    <definedName name="QB_FORMULA_4" localSheetId="0" hidden="1">Sheet1!$N$45,Sheet1!$P$45,Sheet1!$J$46,Sheet1!$L$46,Sheet1!$N$46,Sheet1!$P$46,Sheet1!$N$48,Sheet1!$P$48,Sheet1!$N$49,Sheet1!$P$49,Sheet1!$N$50,Sheet1!$P$50,Sheet1!$N$51,Sheet1!$P$51,Sheet1!$N$52,Sheet1!$P$52</definedName>
    <definedName name="QB_FORMULA_5" localSheetId="0" hidden="1">Sheet1!$N$54,Sheet1!$P$54,Sheet1!$J$55,Sheet1!$L$55,Sheet1!$N$55,Sheet1!$P$55,Sheet1!$N$60,Sheet1!$P$60,Sheet1!$N$61,Sheet1!$P$61,Sheet1!$N$62,Sheet1!$P$62,Sheet1!$N$63,Sheet1!$P$63,Sheet1!$J$64,Sheet1!$L$64</definedName>
    <definedName name="QB_FORMULA_6" localSheetId="0" hidden="1">Sheet1!$N$64,Sheet1!$P$64,Sheet1!$N$65,Sheet1!$P$65,Sheet1!$N$66,Sheet1!$P$66,Sheet1!$N$67,Sheet1!$P$67,Sheet1!$N$68,Sheet1!$P$68,Sheet1!$N$69,Sheet1!$P$69,Sheet1!$J$70,Sheet1!$L$70,Sheet1!$N$70,Sheet1!$P$70</definedName>
    <definedName name="QB_FORMULA_7" localSheetId="0" hidden="1">Sheet1!$N$74,Sheet1!$P$74,Sheet1!$N$75,Sheet1!$P$75,Sheet1!$N$76,Sheet1!$P$76,Sheet1!$N$77,Sheet1!$P$77,Sheet1!$N$78,Sheet1!$P$78,Sheet1!$N$79,Sheet1!$P$79,Sheet1!$J$80,Sheet1!$L$80,Sheet1!$N$80,Sheet1!$P$80</definedName>
    <definedName name="QB_FORMULA_8" localSheetId="0" hidden="1">Sheet1!$N$82,Sheet1!$P$82,Sheet1!$N$83,Sheet1!$P$83,Sheet1!$N$84,Sheet1!$P$84,Sheet1!$J$85,Sheet1!$L$85,Sheet1!$N$85,Sheet1!$P$85,Sheet1!$J$87,Sheet1!$L$87,Sheet1!$N$87,Sheet1!$P$87,Sheet1!$N$89,Sheet1!$P$89</definedName>
    <definedName name="QB_FORMULA_9" localSheetId="0" hidden="1">Sheet1!$N$90,Sheet1!$P$90,Sheet1!$N$91,Sheet1!$P$91,Sheet1!$J$92,Sheet1!$L$92,Sheet1!$N$92,Sheet1!$P$92,Sheet1!$N$97,Sheet1!$P$97,Sheet1!$J$98,Sheet1!$L$98,Sheet1!$N$98,Sheet1!$P$98,Sheet1!$N$99,Sheet1!$P$99</definedName>
    <definedName name="QB_ROW_105250" localSheetId="0" hidden="1">Sheet1!$F$151</definedName>
    <definedName name="QB_ROW_106250" localSheetId="0" hidden="1">Sheet1!$F$172</definedName>
    <definedName name="QB_ROW_107050" localSheetId="0" hidden="1">Sheet1!$F$173</definedName>
    <definedName name="QB_ROW_107260" localSheetId="0" hidden="1">Sheet1!$G$175</definedName>
    <definedName name="QB_ROW_107350" localSheetId="0" hidden="1">Sheet1!$F$176</definedName>
    <definedName name="QB_ROW_108260" localSheetId="0" hidden="1">Sheet1!$G$143</definedName>
    <definedName name="QB_ROW_112250" localSheetId="0" hidden="1">Sheet1!$F$129</definedName>
    <definedName name="QB_ROW_113240" localSheetId="0" hidden="1">Sheet1!$E$7</definedName>
    <definedName name="QB_ROW_124270" localSheetId="0" hidden="1">Sheet1!$H$68</definedName>
    <definedName name="QB_ROW_130040" localSheetId="0" hidden="1">Sheet1!$E$31</definedName>
    <definedName name="QB_ROW_130340" localSheetId="0" hidden="1">Sheet1!$E$122</definedName>
    <definedName name="QB_ROW_131050" localSheetId="0" hidden="1">Sheet1!$F$93</definedName>
    <definedName name="QB_ROW_131350" localSheetId="0" hidden="1">Sheet1!$F$121</definedName>
    <definedName name="QB_ROW_132040" localSheetId="0" hidden="1">Sheet1!$E$123</definedName>
    <definedName name="QB_ROW_132340" localSheetId="0" hidden="1">Sheet1!$E$126</definedName>
    <definedName name="QB_ROW_133040" localSheetId="0" hidden="1">Sheet1!$E$127</definedName>
    <definedName name="QB_ROW_133340" localSheetId="0" hidden="1">Sheet1!$E$133</definedName>
    <definedName name="QB_ROW_134040" localSheetId="0" hidden="1">Sheet1!$E$134</definedName>
    <definedName name="QB_ROW_134340" localSheetId="0" hidden="1">Sheet1!$E$149</definedName>
    <definedName name="QB_ROW_136260" localSheetId="0" hidden="1">Sheet1!$G$39</definedName>
    <definedName name="QB_ROW_137370" localSheetId="0" hidden="1">Sheet1!$H$99</definedName>
    <definedName name="QB_ROW_139260" localSheetId="0" hidden="1">Sheet1!$G$71</definedName>
    <definedName name="QB_ROW_143260" localSheetId="0" hidden="1">Sheet1!$G$45</definedName>
    <definedName name="QB_ROW_156070" localSheetId="0" hidden="1">Sheet1!$H$95</definedName>
    <definedName name="QB_ROW_156280" localSheetId="0" hidden="1">Sheet1!$I$97</definedName>
    <definedName name="QB_ROW_156370" localSheetId="0" hidden="1">Sheet1!$H$98</definedName>
    <definedName name="QB_ROW_157370" localSheetId="0" hidden="1">Sheet1!$H$100</definedName>
    <definedName name="QB_ROW_164270" localSheetId="0" hidden="1">Sheet1!$H$107</definedName>
    <definedName name="QB_ROW_165270" localSheetId="0" hidden="1">Sheet1!$H$66</definedName>
    <definedName name="QB_ROW_166370" localSheetId="0" hidden="1">Sheet1!$H$101</definedName>
    <definedName name="QB_ROW_167280" localSheetId="0" hidden="1">Sheet1!$I$114</definedName>
    <definedName name="QB_ROW_177260" localSheetId="0" hidden="1">Sheet1!$G$42</definedName>
    <definedName name="QB_ROW_18301" localSheetId="0" hidden="1">Sheet1!$A$199</definedName>
    <definedName name="QB_ROW_185270" localSheetId="0" hidden="1">Sheet1!$H$108</definedName>
    <definedName name="QB_ROW_190040" localSheetId="0" hidden="1">Sheet1!$E$153</definedName>
    <definedName name="QB_ROW_19011" localSheetId="0" hidden="1">Sheet1!$B$3</definedName>
    <definedName name="QB_ROW_190340" localSheetId="0" hidden="1">Sheet1!$E$165</definedName>
    <definedName name="QB_ROW_19311" localSheetId="0" hidden="1">Sheet1!$B$179</definedName>
    <definedName name="QB_ROW_19350" localSheetId="0" hidden="1">Sheet1!$F$36</definedName>
    <definedName name="QB_ROW_198070" localSheetId="0" hidden="1">Sheet1!$H$59</definedName>
    <definedName name="QB_ROW_198370" localSheetId="0" hidden="1">Sheet1!$H$64</definedName>
    <definedName name="QB_ROW_200270" localSheetId="0" hidden="1">Sheet1!$H$117</definedName>
    <definedName name="QB_ROW_20031" localSheetId="0" hidden="1">Sheet1!$D$4</definedName>
    <definedName name="QB_ROW_20331" localSheetId="0" hidden="1">Sheet1!$D$23</definedName>
    <definedName name="QB_ROW_206280" localSheetId="0" hidden="1">Sheet1!$I$62</definedName>
    <definedName name="QB_ROW_207050" localSheetId="0" hidden="1">Sheet1!$F$155</definedName>
    <definedName name="QB_ROW_207260" localSheetId="0" hidden="1">Sheet1!$G$160</definedName>
    <definedName name="QB_ROW_207350" localSheetId="0" hidden="1">Sheet1!$F$161</definedName>
    <definedName name="QB_ROW_208250" localSheetId="0" hidden="1">Sheet1!$F$154</definedName>
    <definedName name="QB_ROW_210040" localSheetId="0" hidden="1">Sheet1!$E$150</definedName>
    <definedName name="QB_ROW_21031" localSheetId="0" hidden="1">Sheet1!$D$25</definedName>
    <definedName name="QB_ROW_210340" localSheetId="0" hidden="1">Sheet1!$E$152</definedName>
    <definedName name="QB_ROW_21331" localSheetId="0" hidden="1">Sheet1!$D$178</definedName>
    <definedName name="QB_ROW_215260" localSheetId="0" hidden="1">Sheet1!$G$146</definedName>
    <definedName name="QB_ROW_218280" localSheetId="0" hidden="1">Sheet1!$I$61</definedName>
    <definedName name="QB_ROW_22011" localSheetId="0" hidden="1">Sheet1!$B$180</definedName>
    <definedName name="QB_ROW_220270" localSheetId="0" hidden="1">Sheet1!$H$109</definedName>
    <definedName name="QB_ROW_221270" localSheetId="0" hidden="1">Sheet1!$H$105</definedName>
    <definedName name="QB_ROW_222250" localSheetId="0" hidden="1">Sheet1!$F$17</definedName>
    <definedName name="QB_ROW_22311" localSheetId="0" hidden="1">Sheet1!$B$198</definedName>
    <definedName name="QB_ROW_227250" localSheetId="0" hidden="1">Sheet1!$F$132</definedName>
    <definedName name="QB_ROW_23021" localSheetId="0" hidden="1">Sheet1!$C$181</definedName>
    <definedName name="QB_ROW_23250" localSheetId="0" hidden="1">Sheet1!$F$14</definedName>
    <definedName name="QB_ROW_23321" localSheetId="0" hidden="1">Sheet1!$C$185</definedName>
    <definedName name="QB_ROW_24021" localSheetId="0" hidden="1">Sheet1!$C$186</definedName>
    <definedName name="QB_ROW_24250" localSheetId="0" hidden="1">Sheet1!$F$15</definedName>
    <definedName name="QB_ROW_24321" localSheetId="0" hidden="1">Sheet1!$C$197</definedName>
    <definedName name="QB_ROW_25050" localSheetId="0" hidden="1">Sheet1!$F$47</definedName>
    <definedName name="QB_ROW_25260" localSheetId="0" hidden="1">Sheet1!$G$54</definedName>
    <definedName name="QB_ROW_25350" localSheetId="0" hidden="1">Sheet1!$F$55</definedName>
    <definedName name="QB_ROW_259270" localSheetId="0" hidden="1">Sheet1!$H$67</definedName>
    <definedName name="QB_ROW_260270" localSheetId="0" hidden="1">Sheet1!$H$69</definedName>
    <definedName name="QB_ROW_261260" localSheetId="0" hidden="1">Sheet1!$G$174</definedName>
    <definedName name="QB_ROW_264260" localSheetId="0" hidden="1">Sheet1!$G$156</definedName>
    <definedName name="QB_ROW_27050" localSheetId="0" hidden="1">Sheet1!$F$41</definedName>
    <definedName name="QB_ROW_27350" localSheetId="0" hidden="1">Sheet1!$F$46</definedName>
    <definedName name="QB_ROW_278270" localSheetId="0" hidden="1">Sheet1!$H$78</definedName>
    <definedName name="QB_ROW_287280" localSheetId="0" hidden="1">Sheet1!$I$63</definedName>
    <definedName name="QB_ROW_294250" localSheetId="0" hidden="1">Sheet1!$F$135</definedName>
    <definedName name="QB_ROW_305250" localSheetId="0" hidden="1">Sheet1!$F$19</definedName>
    <definedName name="QB_ROW_306260" localSheetId="0" hidden="1">Sheet1!$G$51</definedName>
    <definedName name="QB_ROW_308250" localSheetId="0" hidden="1">Sheet1!$F$37</definedName>
    <definedName name="QB_ROW_319270" localSheetId="0" hidden="1">Sheet1!$H$65</definedName>
    <definedName name="QB_ROW_321060" localSheetId="0" hidden="1">Sheet1!$G$72</definedName>
    <definedName name="QB_ROW_321360" localSheetId="0" hidden="1">Sheet1!$G$80</definedName>
    <definedName name="QB_ROW_322270" localSheetId="0" hidden="1">Sheet1!$H$75</definedName>
    <definedName name="QB_ROW_32260" localSheetId="0" hidden="1">Sheet1!$G$103</definedName>
    <definedName name="QB_ROW_323270" localSheetId="0" hidden="1">Sheet1!$H$76</definedName>
    <definedName name="QB_ROW_324270" localSheetId="0" hidden="1">Sheet1!$H$74</definedName>
    <definedName name="QB_ROW_329260" localSheetId="0" hidden="1">Sheet1!$G$144</definedName>
    <definedName name="QB_ROW_33250" localSheetId="0" hidden="1">Sheet1!$F$16</definedName>
    <definedName name="QB_ROW_34050" localSheetId="0" hidden="1">Sheet1!$F$56</definedName>
    <definedName name="QB_ROW_34260" localSheetId="0" hidden="1">Sheet1!$G$86</definedName>
    <definedName name="QB_ROW_34350" localSheetId="0" hidden="1">Sheet1!$F$87</definedName>
    <definedName name="QB_ROW_354270" localSheetId="0" hidden="1">Sheet1!$H$79</definedName>
    <definedName name="QB_ROW_369040" localSheetId="0" hidden="1">Sheet1!$E$166</definedName>
    <definedName name="QB_ROW_369340" localSheetId="0" hidden="1">Sheet1!$E$177</definedName>
    <definedName name="QB_ROW_370050" localSheetId="0" hidden="1">Sheet1!$F$38</definedName>
    <definedName name="QB_ROW_370350" localSheetId="0" hidden="1">Sheet1!$F$40</definedName>
    <definedName name="QB_ROW_374250" localSheetId="0" hidden="1">Sheet1!$F$189</definedName>
    <definedName name="QB_ROW_38060" localSheetId="0" hidden="1">Sheet1!$G$81</definedName>
    <definedName name="QB_ROW_38360" localSheetId="0" hidden="1">Sheet1!$G$85</definedName>
    <definedName name="QB_ROW_388260" localSheetId="0" hidden="1">Sheet1!$G$159</definedName>
    <definedName name="QB_ROW_390270" localSheetId="0" hidden="1">Sheet1!$H$118</definedName>
    <definedName name="QB_ROW_391250" localSheetId="0" hidden="1">Sheet1!$F$20</definedName>
    <definedName name="QB_ROW_39270" localSheetId="0" hidden="1">Sheet1!$H$82</definedName>
    <definedName name="QB_ROW_394260" localSheetId="0" hidden="1">Sheet1!$G$43</definedName>
    <definedName name="QB_ROW_41270" localSheetId="0" hidden="1">Sheet1!$H$83</definedName>
    <definedName name="QB_ROW_415270" localSheetId="0" hidden="1">Sheet1!$H$106</definedName>
    <definedName name="QB_ROW_418250" localSheetId="0" hidden="1">Sheet1!$F$128</definedName>
    <definedName name="QB_ROW_427240" localSheetId="0" hidden="1">Sheet1!$E$6</definedName>
    <definedName name="QB_ROW_43270" localSheetId="0" hidden="1">Sheet1!$H$84</definedName>
    <definedName name="QB_ROW_437040" localSheetId="0" hidden="1">Sheet1!$E$188</definedName>
    <definedName name="QB_ROW_437340" localSheetId="0" hidden="1">Sheet1!$E$190</definedName>
    <definedName name="QB_ROW_441250" localSheetId="0" hidden="1">Sheet1!$F$18</definedName>
    <definedName name="QB_ROW_44250" localSheetId="0" hidden="1">Sheet1!$F$34</definedName>
    <definedName name="QB_ROW_443240" localSheetId="0" hidden="1">Sheet1!$E$183</definedName>
    <definedName name="QB_ROW_445260" localSheetId="0" hidden="1">Sheet1!$G$90</definedName>
    <definedName name="QB_ROW_447260" localSheetId="0" hidden="1">Sheet1!$G$52</definedName>
    <definedName name="QB_ROW_448270" localSheetId="0" hidden="1">Sheet1!$H$77</definedName>
    <definedName name="QB_ROW_449030" localSheetId="0" hidden="1">Sheet1!$D$192</definedName>
    <definedName name="QB_ROW_449330" localSheetId="0" hidden="1">Sheet1!$D$196</definedName>
    <definedName name="QB_ROW_45250" localSheetId="0" hidden="1">Sheet1!$F$35</definedName>
    <definedName name="QB_ROW_453240" localSheetId="0" hidden="1">Sheet1!$E$194</definedName>
    <definedName name="QB_ROW_455260" localSheetId="0" hidden="1">Sheet1!$G$142</definedName>
    <definedName name="QB_ROW_457260" localSheetId="0" hidden="1">Sheet1!$G$141</definedName>
    <definedName name="QB_ROW_458260" localSheetId="0" hidden="1">Sheet1!$G$140</definedName>
    <definedName name="QB_ROW_46050" localSheetId="0" hidden="1">Sheet1!$F$88</definedName>
    <definedName name="QB_ROW_46350" localSheetId="0" hidden="1">Sheet1!$F$92</definedName>
    <definedName name="QB_ROW_47260" localSheetId="0" hidden="1">Sheet1!$G$89</definedName>
    <definedName name="QB_ROW_478250" localSheetId="0" hidden="1">Sheet1!$F$33</definedName>
    <definedName name="QB_ROW_482260" localSheetId="0" hidden="1">Sheet1!$G$139</definedName>
    <definedName name="QB_ROW_488250" localSheetId="0" hidden="1">Sheet1!$F$28</definedName>
    <definedName name="QB_ROW_489240" localSheetId="0" hidden="1">Sheet1!$E$5</definedName>
    <definedName name="QB_ROW_490260" localSheetId="0" hidden="1">Sheet1!$G$145</definedName>
    <definedName name="QB_ROW_491240" localSheetId="0" hidden="1">Sheet1!$E$195</definedName>
    <definedName name="QB_ROW_493280" localSheetId="0" hidden="1">Sheet1!$I$96</definedName>
    <definedName name="QB_ROW_497260" localSheetId="0" hidden="1">Sheet1!$G$138</definedName>
    <definedName name="QB_ROW_502250" localSheetId="0" hidden="1">Sheet1!$F$11</definedName>
    <definedName name="QB_ROW_503260" localSheetId="0" hidden="1">Sheet1!$G$50</definedName>
    <definedName name="QB_ROW_504260" localSheetId="0" hidden="1">Sheet1!$G$49</definedName>
    <definedName name="QB_ROW_505260" localSheetId="0" hidden="1">Sheet1!$G$158</definedName>
    <definedName name="QB_ROW_506260" localSheetId="0" hidden="1">Sheet1!$G$157</definedName>
    <definedName name="QB_ROW_507250" localSheetId="0" hidden="1">Sheet1!$F$171</definedName>
    <definedName name="QB_ROW_508250" localSheetId="0" hidden="1">Sheet1!$F$170</definedName>
    <definedName name="QB_ROW_509250" localSheetId="0" hidden="1">Sheet1!$F$169</definedName>
    <definedName name="QB_ROW_510240" localSheetId="0" hidden="1">Sheet1!$E$193</definedName>
    <definedName name="QB_ROW_511250" localSheetId="0" hidden="1">Sheet1!$F$29</definedName>
    <definedName name="QB_ROW_512040" localSheetId="0" hidden="1">Sheet1!$E$27</definedName>
    <definedName name="QB_ROW_512340" localSheetId="0" hidden="1">Sheet1!$E$30</definedName>
    <definedName name="QB_ROW_516250" localSheetId="0" hidden="1">Sheet1!$F$10</definedName>
    <definedName name="QB_ROW_519270" localSheetId="0" hidden="1">Sheet1!$H$73</definedName>
    <definedName name="QB_ROW_520260" localSheetId="0" hidden="1">Sheet1!$G$48</definedName>
    <definedName name="QB_ROW_521250" localSheetId="0" hidden="1">Sheet1!$F$168</definedName>
    <definedName name="QB_ROW_523270" localSheetId="0" hidden="1">Sheet1!$H$58</definedName>
    <definedName name="QB_ROW_524240" localSheetId="0" hidden="1">Sheet1!$E$26</definedName>
    <definedName name="QB_ROW_525250" localSheetId="0" hidden="1">Sheet1!$F$167</definedName>
    <definedName name="QB_ROW_5260" localSheetId="0" hidden="1">Sheet1!$G$53</definedName>
    <definedName name="QB_ROW_53060" localSheetId="0" hidden="1">Sheet1!$G$104</definedName>
    <definedName name="QB_ROW_53360" localSheetId="0" hidden="1">Sheet1!$G$110</definedName>
    <definedName name="QB_ROW_54050" localSheetId="0" hidden="1">Sheet1!$F$162</definedName>
    <definedName name="QB_ROW_54350" localSheetId="0" hidden="1">Sheet1!$F$164</definedName>
    <definedName name="QB_ROW_55250" localSheetId="0" hidden="1">Sheet1!$F$13</definedName>
    <definedName name="QB_ROW_56260" localSheetId="0" hidden="1">Sheet1!$G$163</definedName>
    <definedName name="QB_ROW_58060" localSheetId="0" hidden="1">Sheet1!$G$111</definedName>
    <definedName name="QB_ROW_58360" localSheetId="0" hidden="1">Sheet1!$G$119</definedName>
    <definedName name="QB_ROW_59070" localSheetId="0" hidden="1">Sheet1!$H$112</definedName>
    <definedName name="QB_ROW_59370" localSheetId="0" hidden="1">Sheet1!$H$116</definedName>
    <definedName name="QB_ROW_61240" localSheetId="0" hidden="1">Sheet1!$E$8</definedName>
    <definedName name="QB_ROW_62030" localSheetId="0" hidden="1">Sheet1!$D$182</definedName>
    <definedName name="QB_ROW_62330" localSheetId="0" hidden="1">Sheet1!$D$184</definedName>
    <definedName name="QB_ROW_63030" localSheetId="0" hidden="1">Sheet1!$D$187</definedName>
    <definedName name="QB_ROW_63330" localSheetId="0" hidden="1">Sheet1!$D$191</definedName>
    <definedName name="QB_ROW_64250" localSheetId="0" hidden="1">Sheet1!$F$21</definedName>
    <definedName name="QB_ROW_70040" localSheetId="0" hidden="1">Sheet1!$E$9</definedName>
    <definedName name="QB_ROW_70340" localSheetId="0" hidden="1">Sheet1!$E$22</definedName>
    <definedName name="QB_ROW_72250" localSheetId="0" hidden="1">Sheet1!$F$12</definedName>
    <definedName name="QB_ROW_75260" localSheetId="0" hidden="1">Sheet1!$G$44</definedName>
    <definedName name="QB_ROW_76250" localSheetId="0" hidden="1">Sheet1!$F$32</definedName>
    <definedName name="QB_ROW_77260" localSheetId="0" hidden="1">Sheet1!$G$91</definedName>
    <definedName name="QB_ROW_80280" localSheetId="0" hidden="1">Sheet1!$I$60</definedName>
    <definedName name="QB_ROW_82060" localSheetId="0" hidden="1">Sheet1!$G$57</definedName>
    <definedName name="QB_ROW_82360" localSheetId="0" hidden="1">Sheet1!$G$70</definedName>
    <definedName name="QB_ROW_83280" localSheetId="0" hidden="1">Sheet1!$I$115</definedName>
    <definedName name="QB_ROW_84280" localSheetId="0" hidden="1">Sheet1!$I$113</definedName>
    <definedName name="QB_ROW_86260" localSheetId="0" hidden="1">Sheet1!$G$120</definedName>
    <definedName name="QB_ROW_86321" localSheetId="0" hidden="1">Sheet1!$C$24</definedName>
    <definedName name="QB_ROW_87250" localSheetId="0" hidden="1">Sheet1!$F$124</definedName>
    <definedName name="QB_ROW_88250" localSheetId="0" hidden="1">Sheet1!$F$125</definedName>
    <definedName name="QB_ROW_90250" localSheetId="0" hidden="1">Sheet1!$F$130</definedName>
    <definedName name="QB_ROW_91350" localSheetId="0" hidden="1">Sheet1!$F$148</definedName>
    <definedName name="QB_ROW_92060" localSheetId="0" hidden="1">Sheet1!$G$94</definedName>
    <definedName name="QB_ROW_92360" localSheetId="0" hidden="1">Sheet1!$G$102</definedName>
    <definedName name="QB_ROW_94250" localSheetId="0" hidden="1">Sheet1!$F$136</definedName>
    <definedName name="QB_ROW_96250" localSheetId="0" hidden="1">Sheet1!$F$131</definedName>
    <definedName name="QB_ROW_97050" localSheetId="0" hidden="1">Sheet1!$F$137</definedName>
    <definedName name="QB_ROW_97350" localSheetId="0" hidden="1">Sheet1!$F$147</definedName>
    <definedName name="QBCANSUPPORTUPDATE" localSheetId="0">TRUE</definedName>
    <definedName name="QBCOMPANYFILENAME" localSheetId="0">"C:\Users\SherrySnyder\Downloads\NFPD - USE THIS ONE ONLY-Steph-surface 10.10.20223-9-2023 Backup Sherry.QBW"</definedName>
    <definedName name="QBENDDATE" localSheetId="0">20230731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"8485c3b05ade4270975b6060e7430806"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9</definedName>
    <definedName name="QBSTARTDATE" localSheetId="0">20230701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9" i="1" l="1"/>
  <c r="N199" i="1"/>
  <c r="L199" i="1"/>
  <c r="J199" i="1"/>
  <c r="P198" i="1"/>
  <c r="N198" i="1"/>
  <c r="L198" i="1"/>
  <c r="J198" i="1"/>
  <c r="P197" i="1"/>
  <c r="N197" i="1"/>
  <c r="L197" i="1"/>
  <c r="J197" i="1"/>
  <c r="P196" i="1"/>
  <c r="N196" i="1"/>
  <c r="L196" i="1"/>
  <c r="J196" i="1"/>
  <c r="P195" i="1"/>
  <c r="N195" i="1"/>
  <c r="P194" i="1"/>
  <c r="N194" i="1"/>
  <c r="P193" i="1"/>
  <c r="N193" i="1"/>
  <c r="J191" i="1"/>
  <c r="J190" i="1"/>
  <c r="P185" i="1"/>
  <c r="N185" i="1"/>
  <c r="L185" i="1"/>
  <c r="J185" i="1"/>
  <c r="P184" i="1"/>
  <c r="N184" i="1"/>
  <c r="L184" i="1"/>
  <c r="J184" i="1"/>
  <c r="P183" i="1"/>
  <c r="N183" i="1"/>
  <c r="P179" i="1"/>
  <c r="N179" i="1"/>
  <c r="L179" i="1"/>
  <c r="J179" i="1"/>
  <c r="P178" i="1"/>
  <c r="N178" i="1"/>
  <c r="L178" i="1"/>
  <c r="J178" i="1"/>
  <c r="P177" i="1"/>
  <c r="N177" i="1"/>
  <c r="L177" i="1"/>
  <c r="J177" i="1"/>
  <c r="P176" i="1"/>
  <c r="N176" i="1"/>
  <c r="L176" i="1"/>
  <c r="J176" i="1"/>
  <c r="P175" i="1"/>
  <c r="N175" i="1"/>
  <c r="P174" i="1"/>
  <c r="N174" i="1"/>
  <c r="P172" i="1"/>
  <c r="N172" i="1"/>
  <c r="P171" i="1"/>
  <c r="N171" i="1"/>
  <c r="P170" i="1"/>
  <c r="N170" i="1"/>
  <c r="P169" i="1"/>
  <c r="N169" i="1"/>
  <c r="P168" i="1"/>
  <c r="N168" i="1"/>
  <c r="P165" i="1"/>
  <c r="N165" i="1"/>
  <c r="L165" i="1"/>
  <c r="J165" i="1"/>
  <c r="P164" i="1"/>
  <c r="N164" i="1"/>
  <c r="L164" i="1"/>
  <c r="J164" i="1"/>
  <c r="P163" i="1"/>
  <c r="N163" i="1"/>
  <c r="P161" i="1"/>
  <c r="N161" i="1"/>
  <c r="L161" i="1"/>
  <c r="J161" i="1"/>
  <c r="P160" i="1"/>
  <c r="N160" i="1"/>
  <c r="P159" i="1"/>
  <c r="N159" i="1"/>
  <c r="P158" i="1"/>
  <c r="N158" i="1"/>
  <c r="P157" i="1"/>
  <c r="N157" i="1"/>
  <c r="P154" i="1"/>
  <c r="N154" i="1"/>
  <c r="P152" i="1"/>
  <c r="N152" i="1"/>
  <c r="L152" i="1"/>
  <c r="J152" i="1"/>
  <c r="P151" i="1"/>
  <c r="N151" i="1"/>
  <c r="P149" i="1"/>
  <c r="N149" i="1"/>
  <c r="L149" i="1"/>
  <c r="J149" i="1"/>
  <c r="P148" i="1"/>
  <c r="N148" i="1"/>
  <c r="P147" i="1"/>
  <c r="N147" i="1"/>
  <c r="L147" i="1"/>
  <c r="J147" i="1"/>
  <c r="P145" i="1"/>
  <c r="N145" i="1"/>
  <c r="P144" i="1"/>
  <c r="N144" i="1"/>
  <c r="P143" i="1"/>
  <c r="N143" i="1"/>
  <c r="P142" i="1"/>
  <c r="N142" i="1"/>
  <c r="P141" i="1"/>
  <c r="N141" i="1"/>
  <c r="P140" i="1"/>
  <c r="N140" i="1"/>
  <c r="P139" i="1"/>
  <c r="N139" i="1"/>
  <c r="P138" i="1"/>
  <c r="N138" i="1"/>
  <c r="P136" i="1"/>
  <c r="N136" i="1"/>
  <c r="P135" i="1"/>
  <c r="N135" i="1"/>
  <c r="P133" i="1"/>
  <c r="N133" i="1"/>
  <c r="L133" i="1"/>
  <c r="J133" i="1"/>
  <c r="P132" i="1"/>
  <c r="N132" i="1"/>
  <c r="P131" i="1"/>
  <c r="N131" i="1"/>
  <c r="P130" i="1"/>
  <c r="N130" i="1"/>
  <c r="P129" i="1"/>
  <c r="N129" i="1"/>
  <c r="P128" i="1"/>
  <c r="N128" i="1"/>
  <c r="P126" i="1"/>
  <c r="N126" i="1"/>
  <c r="L126" i="1"/>
  <c r="J126" i="1"/>
  <c r="P125" i="1"/>
  <c r="N125" i="1"/>
  <c r="P124" i="1"/>
  <c r="N124" i="1"/>
  <c r="P122" i="1"/>
  <c r="N122" i="1"/>
  <c r="L122" i="1"/>
  <c r="J122" i="1"/>
  <c r="P121" i="1"/>
  <c r="N121" i="1"/>
  <c r="L121" i="1"/>
  <c r="J121" i="1"/>
  <c r="P120" i="1"/>
  <c r="N120" i="1"/>
  <c r="P119" i="1"/>
  <c r="N119" i="1"/>
  <c r="L119" i="1"/>
  <c r="J119" i="1"/>
  <c r="P118" i="1"/>
  <c r="N118" i="1"/>
  <c r="P117" i="1"/>
  <c r="N117" i="1"/>
  <c r="P116" i="1"/>
  <c r="N116" i="1"/>
  <c r="L116" i="1"/>
  <c r="J116" i="1"/>
  <c r="P115" i="1"/>
  <c r="N115" i="1"/>
  <c r="P114" i="1"/>
  <c r="N114" i="1"/>
  <c r="P113" i="1"/>
  <c r="N113" i="1"/>
  <c r="P110" i="1"/>
  <c r="N110" i="1"/>
  <c r="L110" i="1"/>
  <c r="J110" i="1"/>
  <c r="P109" i="1"/>
  <c r="N109" i="1"/>
  <c r="P108" i="1"/>
  <c r="N108" i="1"/>
  <c r="P107" i="1"/>
  <c r="N107" i="1"/>
  <c r="P106" i="1"/>
  <c r="N106" i="1"/>
  <c r="P105" i="1"/>
  <c r="N105" i="1"/>
  <c r="P102" i="1"/>
  <c r="N102" i="1"/>
  <c r="L102" i="1"/>
  <c r="J102" i="1"/>
  <c r="P101" i="1"/>
  <c r="N101" i="1"/>
  <c r="P100" i="1"/>
  <c r="N100" i="1"/>
  <c r="P99" i="1"/>
  <c r="N99" i="1"/>
  <c r="P98" i="1"/>
  <c r="N98" i="1"/>
  <c r="L98" i="1"/>
  <c r="J98" i="1"/>
  <c r="P97" i="1"/>
  <c r="N97" i="1"/>
  <c r="P92" i="1"/>
  <c r="N92" i="1"/>
  <c r="L92" i="1"/>
  <c r="J92" i="1"/>
  <c r="P91" i="1"/>
  <c r="N91" i="1"/>
  <c r="P90" i="1"/>
  <c r="N90" i="1"/>
  <c r="P89" i="1"/>
  <c r="N89" i="1"/>
  <c r="P87" i="1"/>
  <c r="N87" i="1"/>
  <c r="L87" i="1"/>
  <c r="J87" i="1"/>
  <c r="P85" i="1"/>
  <c r="N85" i="1"/>
  <c r="L85" i="1"/>
  <c r="J85" i="1"/>
  <c r="P84" i="1"/>
  <c r="N84" i="1"/>
  <c r="P83" i="1"/>
  <c r="N83" i="1"/>
  <c r="P82" i="1"/>
  <c r="N82" i="1"/>
  <c r="P80" i="1"/>
  <c r="N80" i="1"/>
  <c r="L80" i="1"/>
  <c r="J80" i="1"/>
  <c r="P79" i="1"/>
  <c r="N79" i="1"/>
  <c r="P78" i="1"/>
  <c r="N78" i="1"/>
  <c r="P77" i="1"/>
  <c r="N77" i="1"/>
  <c r="P76" i="1"/>
  <c r="N76" i="1"/>
  <c r="P75" i="1"/>
  <c r="N75" i="1"/>
  <c r="P74" i="1"/>
  <c r="N74" i="1"/>
  <c r="P70" i="1"/>
  <c r="N70" i="1"/>
  <c r="L70" i="1"/>
  <c r="J70" i="1"/>
  <c r="P69" i="1"/>
  <c r="N69" i="1"/>
  <c r="P68" i="1"/>
  <c r="N68" i="1"/>
  <c r="P67" i="1"/>
  <c r="N67" i="1"/>
  <c r="P66" i="1"/>
  <c r="N66" i="1"/>
  <c r="P65" i="1"/>
  <c r="N65" i="1"/>
  <c r="P64" i="1"/>
  <c r="N64" i="1"/>
  <c r="L64" i="1"/>
  <c r="J64" i="1"/>
  <c r="P63" i="1"/>
  <c r="N63" i="1"/>
  <c r="P62" i="1"/>
  <c r="N62" i="1"/>
  <c r="P61" i="1"/>
  <c r="N61" i="1"/>
  <c r="P60" i="1"/>
  <c r="N60" i="1"/>
  <c r="P55" i="1"/>
  <c r="N55" i="1"/>
  <c r="L55" i="1"/>
  <c r="J55" i="1"/>
  <c r="P54" i="1"/>
  <c r="N54" i="1"/>
  <c r="P52" i="1"/>
  <c r="N52" i="1"/>
  <c r="P51" i="1"/>
  <c r="N51" i="1"/>
  <c r="P50" i="1"/>
  <c r="N50" i="1"/>
  <c r="P49" i="1"/>
  <c r="N49" i="1"/>
  <c r="P48" i="1"/>
  <c r="N48" i="1"/>
  <c r="P46" i="1"/>
  <c r="N46" i="1"/>
  <c r="L46" i="1"/>
  <c r="J46" i="1"/>
  <c r="P45" i="1"/>
  <c r="N45" i="1"/>
  <c r="P44" i="1"/>
  <c r="N44" i="1"/>
  <c r="P43" i="1"/>
  <c r="N43" i="1"/>
  <c r="P42" i="1"/>
  <c r="N42" i="1"/>
  <c r="P40" i="1"/>
  <c r="N40" i="1"/>
  <c r="L40" i="1"/>
  <c r="J40" i="1"/>
  <c r="P39" i="1"/>
  <c r="N39" i="1"/>
  <c r="P37" i="1"/>
  <c r="N37" i="1"/>
  <c r="P36" i="1"/>
  <c r="N36" i="1"/>
  <c r="P35" i="1"/>
  <c r="N35" i="1"/>
  <c r="P34" i="1"/>
  <c r="N34" i="1"/>
  <c r="P33" i="1"/>
  <c r="N33" i="1"/>
  <c r="P32" i="1"/>
  <c r="N32" i="1"/>
  <c r="P30" i="1"/>
  <c r="N30" i="1"/>
  <c r="L30" i="1"/>
  <c r="J30" i="1"/>
  <c r="P29" i="1"/>
  <c r="N29" i="1"/>
  <c r="P28" i="1"/>
  <c r="N28" i="1"/>
  <c r="P24" i="1"/>
  <c r="N24" i="1"/>
  <c r="L24" i="1"/>
  <c r="J24" i="1"/>
  <c r="P23" i="1"/>
  <c r="N23" i="1"/>
  <c r="L23" i="1"/>
  <c r="J23" i="1"/>
  <c r="P22" i="1"/>
  <c r="N22" i="1"/>
  <c r="L22" i="1"/>
  <c r="J22" i="1"/>
  <c r="P18" i="1"/>
  <c r="N18" i="1"/>
  <c r="P17" i="1"/>
  <c r="N17" i="1"/>
  <c r="P15" i="1"/>
  <c r="N15" i="1"/>
  <c r="P14" i="1"/>
  <c r="N14" i="1"/>
  <c r="P13" i="1"/>
  <c r="N13" i="1"/>
  <c r="P12" i="1"/>
  <c r="N12" i="1"/>
  <c r="P11" i="1"/>
  <c r="N11" i="1"/>
  <c r="P8" i="1"/>
  <c r="N8" i="1"/>
  <c r="P7" i="1"/>
  <c r="N7" i="1"/>
  <c r="P6" i="1"/>
  <c r="N6" i="1"/>
</calcChain>
</file>

<file path=xl/sharedStrings.xml><?xml version="1.0" encoding="utf-8"?>
<sst xmlns="http://schemas.openxmlformats.org/spreadsheetml/2006/main" count="201" uniqueCount="201">
  <si>
    <t>Jul 23</t>
  </si>
  <si>
    <t>Budget</t>
  </si>
  <si>
    <t>$ Over Budget</t>
  </si>
  <si>
    <t>% of Budget</t>
  </si>
  <si>
    <t>Ordinary Income/Expense</t>
  </si>
  <si>
    <t>Income</t>
  </si>
  <si>
    <t>49900 · Uncategorized Income</t>
  </si>
  <si>
    <t>4015 · DDA-Share</t>
  </si>
  <si>
    <t>4020 · Donations</t>
  </si>
  <si>
    <t>4025 · Interest Income</t>
  </si>
  <si>
    <t>4100 · Tax Rev</t>
  </si>
  <si>
    <t>4156 · Other/RAR SOT</t>
  </si>
  <si>
    <t>4105 · Tax-Vehicle/Apparatus Fund %</t>
  </si>
  <si>
    <t>4110 · Real Estate Tax</t>
  </si>
  <si>
    <t>4115 · SOT</t>
  </si>
  <si>
    <t>4120 · Tax-Pension %</t>
  </si>
  <si>
    <t>4121 · SOT-Pension %</t>
  </si>
  <si>
    <t>4130 · Current Interest</t>
  </si>
  <si>
    <t>4176 · Prior Year Refund/Abate</t>
  </si>
  <si>
    <t>4155 · Other/RAR Impact Reduction</t>
  </si>
  <si>
    <t>4116 · TIF</t>
  </si>
  <si>
    <t>4122 · TIF-Pension %</t>
  </si>
  <si>
    <t>4170 · Prior Year Abatement</t>
  </si>
  <si>
    <t>Total 4100 · Tax Rev</t>
  </si>
  <si>
    <t>Total Income</t>
  </si>
  <si>
    <t>Gross Profit</t>
  </si>
  <si>
    <t>Expense</t>
  </si>
  <si>
    <t>66900 · Reconciliation Discrepancies</t>
  </si>
  <si>
    <t>9000 · CAPITAL OUTLAY</t>
  </si>
  <si>
    <t>9005 · New Command 5650</t>
  </si>
  <si>
    <t>9010 · Building Maintenace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</si>
  <si>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</si>
  <si>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</si>
  <si>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</si>
  <si>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</si>
  <si>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</si>
  <si>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</si>
  <si>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</si>
  <si>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6025 · Election</t>
  </si>
  <si>
    <t>6030 · Bank Fees</t>
  </si>
  <si>
    <t>6035 · Treasurer &amp; Bank Fees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</si>
  <si>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</si>
  <si>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</si>
  <si>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</si>
  <si>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</si>
  <si>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</si>
  <si>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</si>
  <si>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</si>
  <si>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</si>
  <si>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</si>
  <si>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</si>
  <si>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</si>
  <si>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</si>
  <si>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</si>
  <si>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</si>
  <si>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</si>
  <si>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</si>
  <si>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</si>
  <si>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</si>
  <si>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6448 · PRN Medic Hourly</t>
  </si>
  <si>
    <t>6410 · Chief</t>
  </si>
  <si>
    <t>6412 · Gross wages - chief</t>
  </si>
  <si>
    <t>6414 · Pension Fund Chief</t>
  </si>
  <si>
    <t>6416 · Disability Chief</t>
  </si>
  <si>
    <t>6426 · Term Life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</si>
  <si>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</si>
  <si>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</si>
  <si>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</si>
  <si>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</si>
  <si>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</si>
  <si>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</si>
  <si>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</si>
  <si>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</si>
  <si>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</si>
  <si>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</si>
  <si>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</si>
  <si>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</si>
  <si>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</si>
  <si>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6464 · Backfill</t>
  </si>
  <si>
    <t>6470 · Staff Education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</si>
  <si>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</si>
  <si>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</si>
  <si>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</si>
  <si>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</si>
  <si>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</si>
  <si>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</si>
  <si>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</si>
  <si>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6400 · Payroll Expenses - Other</t>
  </si>
  <si>
    <t>Total 6400 · Payroll Expenses</t>
  </si>
  <si>
    <t>6500 · Professional Fees</t>
  </si>
  <si>
    <t>6510 · Legal Fees</t>
  </si>
  <si>
    <t>6512 · HR Consulting</t>
  </si>
  <si>
    <t>6514 · Accounting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</si>
  <si>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</si>
  <si>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</si>
  <si>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</si>
  <si>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</si>
  <si>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</si>
  <si>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</si>
  <si>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</si>
  <si>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</si>
  <si>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</si>
  <si>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6618 · Station #4-4th Street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</si>
  <si>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</si>
  <si>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</si>
  <si>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</si>
  <si>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</si>
  <si>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</si>
  <si>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</si>
  <si>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</si>
  <si>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</si>
  <si>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</si>
  <si>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</si>
  <si>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</si>
  <si>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</si>
  <si>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</si>
  <si>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</si>
  <si>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</si>
  <si>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</si>
  <si>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</si>
  <si>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</si>
  <si>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</si>
  <si>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</si>
  <si>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</si>
  <si>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</si>
  <si>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</si>
  <si>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</si>
  <si>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</si>
  <si>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</si>
  <si>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</si>
  <si>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</si>
  <si>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</si>
  <si>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</si>
  <si>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</si>
  <si>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</si>
  <si>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</si>
  <si>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</si>
  <si>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</si>
  <si>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</si>
  <si>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</si>
  <si>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</si>
  <si>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</si>
  <si>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</si>
  <si>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</si>
  <si>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</si>
  <si>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</si>
  <si>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</si>
  <si>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6738 · Wildland fire fighting equipmen</t>
  </si>
  <si>
    <t>Total 6720 · Fire Equipment</t>
  </si>
  <si>
    <t>6800 · Vehicle Maintenance</t>
  </si>
  <si>
    <t>Total 6700 · FIRE FIGHTING</t>
  </si>
  <si>
    <t>6850 · Fire Inspection Program</t>
  </si>
  <si>
    <t>6854 · Public Education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</si>
  <si>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</si>
  <si>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</si>
  <si>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</si>
  <si>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</si>
  <si>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</si>
  <si>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</si>
  <si>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</si>
  <si>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</si>
  <si>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</si>
  <si>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</si>
  <si>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6880 · Travel</t>
  </si>
  <si>
    <t>6882 · Meals</t>
  </si>
  <si>
    <t>Total 6880 · Travel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</si>
  <si>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</si>
  <si>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</si>
  <si>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</si>
  <si>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</si>
  <si>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</si>
  <si>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</si>
  <si>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</si>
  <si>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</si>
  <si>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</si>
  <si>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6899 · Training Center Usage Fees</t>
  </si>
  <si>
    <t>Fire Training - Other</t>
  </si>
  <si>
    <t>Total Fire Training</t>
  </si>
  <si>
    <t>Total 6890 · Training</t>
  </si>
  <si>
    <t>Total Expense</t>
  </si>
  <si>
    <t>Net Ordinary Income</t>
  </si>
  <si>
    <t>Other Income/Expense</t>
  </si>
  <si>
    <t>Other Income</t>
  </si>
  <si>
    <t>4300 · Other Income</t>
  </si>
  <si>
    <t>4310 · Fire Inspection Billing</t>
  </si>
  <si>
    <t>Total 4300 · Other Income</t>
  </si>
  <si>
    <t>Total Other Income</t>
  </si>
  <si>
    <t>Other Expense</t>
  </si>
  <si>
    <t>8300 · Other Expenses</t>
  </si>
  <si>
    <t>8400 · Wild Fire</t>
  </si>
  <si>
    <t>8420 · Wildland Fire Fighting-Payroll</t>
  </si>
  <si>
    <t>Total 8400 · Wild Fire</t>
  </si>
  <si>
    <t>Total 8300 · Other Expenses</t>
  </si>
  <si>
    <t>Reserve</t>
  </si>
  <si>
    <t>Incentives/Pension Fund</t>
  </si>
  <si>
    <t>Vehicle Replacement Fund</t>
  </si>
  <si>
    <t>Capital Reserve/Grant Match</t>
  </si>
  <si>
    <t>Total Reserve</t>
  </si>
  <si>
    <t>Total Other Expense</t>
  </si>
  <si>
    <t>Net Other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</si>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</sst>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4" x14ac:knownFonts="1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2" fillId="0" borderId="5" xfId="0" applyNumberFormat="1" applyFont="1" applyBorder="1"/>
    <xf numFmtId="165" fontId="2" fillId="0" borderId="5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49" fontId="3" fillId="0" borderId="0" xfId="0" applyNumberFormat="1" applyFont="1"/>
    <xf numFmtId="164" fontId="3" fillId="0" borderId="6" xfId="0" applyNumberFormat="1" applyFont="1" applyBorder="1"/>
    <xf numFmtId="165" fontId="3" fillId="0" borderId="6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3D5E833-A9A7-D4C9-3B16-FB22184712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22AC-B805-4200-B382-E5E898BE7A3B}">
  <sheetPr codeName="Sheet1"/>
  <dimension ref="A1:P200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5" x14ac:dyDescent="0.35"/>
  <cols>
    <col min="1" max="8" width="2.90625" style="23" customWidth="1"/>
    <col min="9" max="9" width="27.7265625" style="23" customWidth="1"/>
    <col min="10" max="10" width="8.08984375" style="24" bestFit="1" customWidth="1"/>
    <col min="11" max="11" width="2.1796875" style="24" customWidth="1"/>
    <col min="12" max="12" width="5.90625" style="24" bestFit="1" customWidth="1"/>
    <col min="13" max="13" width="2.1796875" style="24" customWidth="1"/>
    <col min="14" max="14" width="10.7265625" style="24" bestFit="1" customWidth="1"/>
    <col min="15" max="15" width="2.1796875" style="24" customWidth="1"/>
    <col min="16" max="16" width="9.453125" style="24" bestFit="1" customWidth="1"/>
  </cols>
  <sheetData>
    <row r="1" spans="1:16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3"/>
      <c r="K1" s="2"/>
      <c r="L1" s="3"/>
      <c r="M1" s="2"/>
      <c r="N1" s="3"/>
      <c r="O1" s="2"/>
      <c r="P1" s="3"/>
    </row>
    <row r="2" spans="1:16" s="22" customFormat="1" ht="15.5" thickTop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20" t="s">
        <v>0</v>
      </c>
      <c r="K2" s="21"/>
      <c r="L2" s="20" t="s">
        <v>1</v>
      </c>
      <c r="M2" s="21"/>
      <c r="N2" s="20" t="s">
        <v>2</v>
      </c>
      <c r="O2" s="21"/>
      <c r="P2" s="20" t="s">
        <v>3</v>
      </c>
    </row>
    <row r="3" spans="1:16" ht="15" thickTop="1" x14ac:dyDescent="0.35">
      <c r="A3" s="1"/>
      <c r="B3" s="1" t="s">
        <v>4</v>
      </c>
      <c r="C3" s="1"/>
      <c r="D3" s="1"/>
      <c r="E3" s="1"/>
      <c r="F3" s="1"/>
      <c r="G3" s="1"/>
      <c r="H3" s="1"/>
      <c r="I3" s="1"/>
      <c r="J3" s="4"/>
      <c r="K3" s="5"/>
      <c r="L3" s="4"/>
      <c r="M3" s="5"/>
      <c r="N3" s="4"/>
      <c r="O3" s="5"/>
      <c r="P3" s="6"/>
    </row>
    <row r="4" spans="1:16" x14ac:dyDescent="0.35">
      <c r="A4" s="1"/>
      <c r="B4" s="1"/>
      <c r="C4" s="1"/>
      <c r="D4" s="1" t="s">
        <v>5</v>
      </c>
      <c r="E4" s="1"/>
      <c r="F4" s="1"/>
      <c r="G4" s="1"/>
      <c r="H4" s="1"/>
      <c r="I4" s="1"/>
      <c r="J4" s="4"/>
      <c r="K4" s="5"/>
      <c r="L4" s="4"/>
      <c r="M4" s="5"/>
      <c r="N4" s="4"/>
      <c r="O4" s="5"/>
      <c r="P4" s="6"/>
    </row>
    <row r="5" spans="1:16" x14ac:dyDescent="0.35">
      <c r="A5" s="1"/>
      <c r="B5" s="1"/>
      <c r="C5" s="1"/>
      <c r="D5" s="1"/>
      <c r="E5" s="1" t="s">
        <v>6</v>
      </c>
      <c r="F5" s="1"/>
      <c r="G5" s="1"/>
      <c r="H5" s="1"/>
      <c r="I5" s="1"/>
      <c r="J5" s="4">
        <v>282.32</v>
      </c>
      <c r="K5" s="5"/>
      <c r="L5" s="4"/>
      <c r="M5" s="5"/>
      <c r="N5" s="4"/>
      <c r="O5" s="5"/>
      <c r="P5" s="6"/>
    </row>
    <row r="6" spans="1:16" x14ac:dyDescent="0.35">
      <c r="A6" s="1"/>
      <c r="B6" s="1"/>
      <c r="C6" s="1"/>
      <c r="D6" s="1"/>
      <c r="E6" s="1" t="s">
        <v>7</v>
      </c>
      <c r="F6" s="1"/>
      <c r="G6" s="1"/>
      <c r="H6" s="1"/>
      <c r="I6" s="1"/>
      <c r="J6" s="4">
        <v>0</v>
      </c>
      <c r="K6" s="5"/>
      <c r="L6" s="4">
        <v>0</v>
      </c>
      <c r="M6" s="5"/>
      <c r="N6" s="4">
        <f>ROUND((J6-L6),5)</f>
        <v>0</v>
      </c>
      <c r="O6" s="5"/>
      <c r="P6" s="6">
        <f>ROUND(IF(L6=0, IF(J6=0, 0, 1), J6/L6),5)</f>
        <v>0</v>
      </c>
    </row>
    <row r="7" spans="1:16" x14ac:dyDescent="0.35">
      <c r="A7" s="1"/>
      <c r="B7" s="1"/>
      <c r="C7" s="1"/>
      <c r="D7" s="1"/>
      <c r="E7" s="1" t="s">
        <v>8</v>
      </c>
      <c r="F7" s="1"/>
      <c r="G7" s="1"/>
      <c r="H7" s="1"/>
      <c r="I7" s="1"/>
      <c r="J7" s="4">
        <v>0</v>
      </c>
      <c r="K7" s="5"/>
      <c r="L7" s="4">
        <v>0</v>
      </c>
      <c r="M7" s="5"/>
      <c r="N7" s="4">
        <f>ROUND((J7-L7),5)</f>
        <v>0</v>
      </c>
      <c r="O7" s="5"/>
      <c r="P7" s="6">
        <f>ROUND(IF(L7=0, IF(J7=0, 0, 1), J7/L7),5)</f>
        <v>0</v>
      </c>
    </row>
    <row r="8" spans="1:16" x14ac:dyDescent="0.35">
      <c r="A8" s="1"/>
      <c r="B8" s="1"/>
      <c r="C8" s="1"/>
      <c r="D8" s="1"/>
      <c r="E8" s="1" t="s">
        <v>9</v>
      </c>
      <c r="F8" s="1"/>
      <c r="G8" s="1"/>
      <c r="H8" s="1"/>
      <c r="I8" s="1"/>
      <c r="J8" s="4">
        <v>3127.58</v>
      </c>
      <c r="K8" s="5"/>
      <c r="L8" s="4">
        <v>0</v>
      </c>
      <c r="M8" s="5"/>
      <c r="N8" s="4">
        <f>ROUND((J8-L8),5)</f>
        <v>3127.58</v>
      </c>
      <c r="O8" s="5"/>
      <c r="P8" s="6">
        <f>ROUND(IF(L8=0, IF(J8=0, 0, 1), J8/L8),5)</f>
        <v>1</v>
      </c>
    </row>
    <row r="9" spans="1:16" x14ac:dyDescent="0.35">
      <c r="A9" s="1"/>
      <c r="B9" s="1"/>
      <c r="C9" s="1"/>
      <c r="D9" s="1"/>
      <c r="E9" s="1" t="s">
        <v>10</v>
      </c>
      <c r="F9" s="1"/>
      <c r="G9" s="1"/>
      <c r="H9" s="1"/>
      <c r="I9" s="1"/>
      <c r="J9" s="4"/>
      <c r="K9" s="5"/>
      <c r="L9" s="4"/>
      <c r="M9" s="5"/>
      <c r="N9" s="4"/>
      <c r="O9" s="5"/>
      <c r="P9" s="6"/>
    </row>
    <row r="10" spans="1:16" x14ac:dyDescent="0.35">
      <c r="A10" s="1"/>
      <c r="B10" s="1"/>
      <c r="C10" s="1"/>
      <c r="D10" s="1"/>
      <c r="E10" s="1"/>
      <c r="F10" s="1" t="s">
        <v>11</v>
      </c>
      <c r="G10" s="1"/>
      <c r="H10" s="1"/>
      <c r="I10" s="1"/>
      <c r="J10" s="4">
        <v>123.84</v>
      </c>
      <c r="K10" s="5"/>
      <c r="L10" s="4"/>
      <c r="M10" s="5"/>
      <c r="N10" s="4"/>
      <c r="O10" s="5"/>
      <c r="P10" s="6"/>
    </row>
    <row r="11" spans="1:16" x14ac:dyDescent="0.35">
      <c r="A11" s="1"/>
      <c r="B11" s="1"/>
      <c r="C11" s="1"/>
      <c r="D11" s="1"/>
      <c r="E11" s="1"/>
      <c r="F11" s="1" t="s">
        <v>12</v>
      </c>
      <c r="G11" s="1"/>
      <c r="H11" s="1"/>
      <c r="I11" s="1"/>
      <c r="J11" s="4">
        <v>0</v>
      </c>
      <c r="K11" s="5"/>
      <c r="L11" s="4">
        <v>0</v>
      </c>
      <c r="M11" s="5"/>
      <c r="N11" s="4">
        <f>ROUND((J11-L11),5)</f>
        <v>0</v>
      </c>
      <c r="O11" s="5"/>
      <c r="P11" s="6">
        <f>ROUND(IF(L11=0, IF(J11=0, 0, 1), J11/L11),5)</f>
        <v>0</v>
      </c>
    </row>
    <row r="12" spans="1:16" x14ac:dyDescent="0.35">
      <c r="A12" s="1"/>
      <c r="B12" s="1"/>
      <c r="C12" s="1"/>
      <c r="D12" s="1"/>
      <c r="E12" s="1"/>
      <c r="F12" s="1" t="s">
        <v>13</v>
      </c>
      <c r="G12" s="1"/>
      <c r="H12" s="1"/>
      <c r="I12" s="1"/>
      <c r="J12" s="4">
        <v>231492.86</v>
      </c>
      <c r="K12" s="5"/>
      <c r="L12" s="4">
        <v>0</v>
      </c>
      <c r="M12" s="5"/>
      <c r="N12" s="4">
        <f>ROUND((J12-L12),5)</f>
        <v>231492.86</v>
      </c>
      <c r="O12" s="5"/>
      <c r="P12" s="6">
        <f>ROUND(IF(L12=0, IF(J12=0, 0, 1), J12/L12),5)</f>
        <v>1</v>
      </c>
    </row>
    <row r="13" spans="1:16" x14ac:dyDescent="0.35">
      <c r="A13" s="1"/>
      <c r="B13" s="1"/>
      <c r="C13" s="1"/>
      <c r="D13" s="1"/>
      <c r="E13" s="1"/>
      <c r="F13" s="1" t="s">
        <v>14</v>
      </c>
      <c r="G13" s="1"/>
      <c r="H13" s="1"/>
      <c r="I13" s="1"/>
      <c r="J13" s="4">
        <v>4833.5600000000004</v>
      </c>
      <c r="K13" s="5"/>
      <c r="L13" s="4">
        <v>0</v>
      </c>
      <c r="M13" s="5"/>
      <c r="N13" s="4">
        <f>ROUND((J13-L13),5)</f>
        <v>4833.5600000000004</v>
      </c>
      <c r="O13" s="5"/>
      <c r="P13" s="6">
        <f>ROUND(IF(L13=0, IF(J13=0, 0, 1), J13/L13),5)</f>
        <v>1</v>
      </c>
    </row>
    <row r="14" spans="1:16" x14ac:dyDescent="0.35">
      <c r="A14" s="1"/>
      <c r="B14" s="1"/>
      <c r="C14" s="1"/>
      <c r="D14" s="1"/>
      <c r="E14" s="1"/>
      <c r="F14" s="1" t="s">
        <v>15</v>
      </c>
      <c r="G14" s="1"/>
      <c r="H14" s="1"/>
      <c r="I14" s="1"/>
      <c r="J14" s="4">
        <v>7571.55</v>
      </c>
      <c r="K14" s="5"/>
      <c r="L14" s="4">
        <v>0</v>
      </c>
      <c r="M14" s="5"/>
      <c r="N14" s="4">
        <f>ROUND((J14-L14),5)</f>
        <v>7571.55</v>
      </c>
      <c r="O14" s="5"/>
      <c r="P14" s="6">
        <f>ROUND(IF(L14=0, IF(J14=0, 0, 1), J14/L14),5)</f>
        <v>1</v>
      </c>
    </row>
    <row r="15" spans="1:16" x14ac:dyDescent="0.35">
      <c r="A15" s="1"/>
      <c r="B15" s="1"/>
      <c r="C15" s="1"/>
      <c r="D15" s="1"/>
      <c r="E15" s="1"/>
      <c r="F15" s="1" t="s">
        <v>16</v>
      </c>
      <c r="G15" s="1"/>
      <c r="H15" s="1"/>
      <c r="I15" s="1"/>
      <c r="J15" s="4">
        <v>157.96</v>
      </c>
      <c r="K15" s="5"/>
      <c r="L15" s="4">
        <v>0</v>
      </c>
      <c r="M15" s="5"/>
      <c r="N15" s="4">
        <f>ROUND((J15-L15),5)</f>
        <v>157.96</v>
      </c>
      <c r="O15" s="5"/>
      <c r="P15" s="6">
        <f>ROUND(IF(L15=0, IF(J15=0, 0, 1), J15/L15),5)</f>
        <v>1</v>
      </c>
    </row>
    <row r="16" spans="1:16" x14ac:dyDescent="0.35">
      <c r="A16" s="1"/>
      <c r="B16" s="1"/>
      <c r="C16" s="1"/>
      <c r="D16" s="1"/>
      <c r="E16" s="1"/>
      <c r="F16" s="1" t="s">
        <v>17</v>
      </c>
      <c r="G16" s="1"/>
      <c r="H16" s="1"/>
      <c r="I16" s="1"/>
      <c r="J16" s="4">
        <v>245.09</v>
      </c>
      <c r="K16" s="5"/>
      <c r="L16" s="4"/>
      <c r="M16" s="5"/>
      <c r="N16" s="4"/>
      <c r="O16" s="5"/>
      <c r="P16" s="6"/>
    </row>
    <row r="17" spans="1:16" x14ac:dyDescent="0.35">
      <c r="A17" s="1"/>
      <c r="B17" s="1"/>
      <c r="C17" s="1"/>
      <c r="D17" s="1"/>
      <c r="E17" s="1"/>
      <c r="F17" s="1" t="s">
        <v>18</v>
      </c>
      <c r="G17" s="1"/>
      <c r="H17" s="1"/>
      <c r="I17" s="1"/>
      <c r="J17" s="4">
        <v>196.86</v>
      </c>
      <c r="K17" s="5"/>
      <c r="L17" s="4">
        <v>0</v>
      </c>
      <c r="M17" s="5"/>
      <c r="N17" s="4">
        <f>ROUND((J17-L17),5)</f>
        <v>196.86</v>
      </c>
      <c r="O17" s="5"/>
      <c r="P17" s="6">
        <f>ROUND(IF(L17=0, IF(J17=0, 0, 1), J17/L17),5)</f>
        <v>1</v>
      </c>
    </row>
    <row r="18" spans="1:16" x14ac:dyDescent="0.35">
      <c r="A18" s="1"/>
      <c r="B18" s="1"/>
      <c r="C18" s="1"/>
      <c r="D18" s="1"/>
      <c r="E18" s="1"/>
      <c r="F18" s="1" t="s">
        <v>19</v>
      </c>
      <c r="G18" s="1"/>
      <c r="H18" s="1"/>
      <c r="I18" s="1"/>
      <c r="J18" s="4">
        <v>5936.1</v>
      </c>
      <c r="K18" s="5"/>
      <c r="L18" s="4">
        <v>0</v>
      </c>
      <c r="M18" s="5"/>
      <c r="N18" s="4">
        <f>ROUND((J18-L18),5)</f>
        <v>5936.1</v>
      </c>
      <c r="O18" s="5"/>
      <c r="P18" s="6">
        <f>ROUND(IF(L18=0, IF(J18=0, 0, 1), J18/L18),5)</f>
        <v>1</v>
      </c>
    </row>
    <row r="19" spans="1:16" x14ac:dyDescent="0.35">
      <c r="A19" s="1"/>
      <c r="B19" s="1"/>
      <c r="C19" s="1"/>
      <c r="D19" s="1"/>
      <c r="E19" s="1"/>
      <c r="F19" s="1" t="s">
        <v>20</v>
      </c>
      <c r="G19" s="1"/>
      <c r="H19" s="1"/>
      <c r="I19" s="1"/>
      <c r="J19" s="4">
        <v>-5116.91</v>
      </c>
      <c r="K19" s="5"/>
      <c r="L19" s="4"/>
      <c r="M19" s="5"/>
      <c r="N19" s="4"/>
      <c r="O19" s="5"/>
      <c r="P19" s="6"/>
    </row>
    <row r="20" spans="1:16" x14ac:dyDescent="0.35">
      <c r="A20" s="1"/>
      <c r="B20" s="1"/>
      <c r="C20" s="1"/>
      <c r="D20" s="1"/>
      <c r="E20" s="1"/>
      <c r="F20" s="1" t="s">
        <v>21</v>
      </c>
      <c r="G20" s="1"/>
      <c r="H20" s="1"/>
      <c r="I20" s="1"/>
      <c r="J20" s="4">
        <v>-163.04</v>
      </c>
      <c r="K20" s="5"/>
      <c r="L20" s="4"/>
      <c r="M20" s="5"/>
      <c r="N20" s="4"/>
      <c r="O20" s="5"/>
      <c r="P20" s="6"/>
    </row>
    <row r="21" spans="1:16" ht="15" thickBot="1" x14ac:dyDescent="0.4">
      <c r="A21" s="1"/>
      <c r="B21" s="1"/>
      <c r="C21" s="1"/>
      <c r="D21" s="1"/>
      <c r="E21" s="1"/>
      <c r="F21" s="1" t="s">
        <v>22</v>
      </c>
      <c r="G21" s="1"/>
      <c r="H21" s="1"/>
      <c r="I21" s="1"/>
      <c r="J21" s="7">
        <v>0</v>
      </c>
      <c r="K21" s="5"/>
      <c r="L21" s="7"/>
      <c r="M21" s="5"/>
      <c r="N21" s="7"/>
      <c r="O21" s="5"/>
      <c r="P21" s="8"/>
    </row>
    <row r="22" spans="1:16" ht="15" thickBot="1" x14ac:dyDescent="0.4">
      <c r="A22" s="1"/>
      <c r="B22" s="1"/>
      <c r="C22" s="1"/>
      <c r="D22" s="1"/>
      <c r="E22" s="1" t="s">
        <v>23</v>
      </c>
      <c r="F22" s="1"/>
      <c r="G22" s="1"/>
      <c r="H22" s="1"/>
      <c r="I22" s="1"/>
      <c r="J22" s="9">
        <f>ROUND(SUM(J9:J21),5)</f>
        <v>245277.87</v>
      </c>
      <c r="K22" s="5"/>
      <c r="L22" s="9">
        <f>ROUND(SUM(L9:L21),5)</f>
        <v>0</v>
      </c>
      <c r="M22" s="5"/>
      <c r="N22" s="9">
        <f>ROUND((J22-L22),5)</f>
        <v>245277.87</v>
      </c>
      <c r="O22" s="5"/>
      <c r="P22" s="10">
        <f>ROUND(IF(L22=0, IF(J22=0, 0, 1), J22/L22),5)</f>
        <v>1</v>
      </c>
    </row>
    <row r="23" spans="1:16" ht="15" thickBot="1" x14ac:dyDescent="0.4">
      <c r="A23" s="1"/>
      <c r="B23" s="1"/>
      <c r="C23" s="1"/>
      <c r="D23" s="1" t="s">
        <v>24</v>
      </c>
      <c r="E23" s="1"/>
      <c r="F23" s="1"/>
      <c r="G23" s="1"/>
      <c r="H23" s="1"/>
      <c r="I23" s="1"/>
      <c r="J23" s="11">
        <f>ROUND(SUM(J4:J8)+J22,5)</f>
        <v>248687.77</v>
      </c>
      <c r="K23" s="5"/>
      <c r="L23" s="11">
        <f>ROUND(SUM(L4:L8)+L22,5)</f>
        <v>0</v>
      </c>
      <c r="M23" s="5"/>
      <c r="N23" s="11">
        <f>ROUND((J23-L23),5)</f>
        <v>248687.77</v>
      </c>
      <c r="O23" s="5"/>
      <c r="P23" s="12">
        <f>ROUND(IF(L23=0, IF(J23=0, 0, 1), J23/L23),5)</f>
        <v>1</v>
      </c>
    </row>
    <row r="24" spans="1:16" x14ac:dyDescent="0.35">
      <c r="A24" s="1"/>
      <c r="B24" s="1"/>
      <c r="C24" s="1" t="s">
        <v>25</v>
      </c>
      <c r="D24" s="1"/>
      <c r="E24" s="1"/>
      <c r="F24" s="1"/>
      <c r="G24" s="1"/>
      <c r="H24" s="1"/>
      <c r="I24" s="1"/>
      <c r="J24" s="4">
        <f>J23</f>
        <v>248687.77</v>
      </c>
      <c r="K24" s="5"/>
      <c r="L24" s="4">
        <f>L23</f>
        <v>0</v>
      </c>
      <c r="M24" s="5"/>
      <c r="N24" s="4">
        <f>ROUND((J24-L24),5)</f>
        <v>248687.77</v>
      </c>
      <c r="O24" s="5"/>
      <c r="P24" s="6">
        <f>ROUND(IF(L24=0, IF(J24=0, 0, 1), J24/L24),5)</f>
        <v>1</v>
      </c>
    </row>
    <row r="25" spans="1:16" x14ac:dyDescent="0.35">
      <c r="A25" s="1"/>
      <c r="B25" s="1"/>
      <c r="C25" s="1"/>
      <c r="D25" s="1" t="s">
        <v>26</v>
      </c>
      <c r="E25" s="1"/>
      <c r="F25" s="1"/>
      <c r="G25" s="1"/>
      <c r="H25" s="1"/>
      <c r="I25" s="1"/>
      <c r="J25" s="4"/>
      <c r="K25" s="5"/>
      <c r="L25" s="4"/>
      <c r="M25" s="5"/>
      <c r="N25" s="4"/>
      <c r="O25" s="5"/>
      <c r="P25" s="6"/>
    </row>
    <row r="26" spans="1:16" x14ac:dyDescent="0.35">
      <c r="A26" s="1"/>
      <c r="B26" s="1"/>
      <c r="C26" s="1"/>
      <c r="D26" s="1"/>
      <c r="E26" s="1" t="s">
        <v>27</v>
      </c>
      <c r="F26" s="1"/>
      <c r="G26" s="1"/>
      <c r="H26" s="1"/>
      <c r="I26" s="1"/>
      <c r="J26" s="4">
        <v>-0.09</v>
      </c>
      <c r="K26" s="5"/>
      <c r="L26" s="4"/>
      <c r="M26" s="5"/>
      <c r="N26" s="4"/>
      <c r="O26" s="5"/>
      <c r="P26" s="6"/>
    </row>
    <row r="27" spans="1:16" x14ac:dyDescent="0.35">
      <c r="A27" s="1"/>
      <c r="B27" s="1"/>
      <c r="C27" s="1"/>
      <c r="D27" s="1"/>
      <c r="E27" s="1" t="s">
        <v>28</v>
      </c>
      <c r="F27" s="1"/>
      <c r="G27" s="1"/>
      <c r="H27" s="1"/>
      <c r="I27" s="1"/>
      <c r="J27" s="4"/>
      <c r="K27" s="5"/>
      <c r="L27" s="4"/>
      <c r="M27" s="5"/>
      <c r="N27" s="4"/>
      <c r="O27" s="5"/>
      <c r="P27" s="6"/>
    </row>
    <row r="28" spans="1:16" x14ac:dyDescent="0.35">
      <c r="A28" s="1"/>
      <c r="B28" s="1"/>
      <c r="C28" s="1"/>
      <c r="D28" s="1"/>
      <c r="E28" s="1"/>
      <c r="F28" s="1" t="s">
        <v>29</v>
      </c>
      <c r="G28" s="1"/>
      <c r="H28" s="1"/>
      <c r="I28" s="1"/>
      <c r="J28" s="4">
        <v>0</v>
      </c>
      <c r="K28" s="5"/>
      <c r="L28" s="4">
        <v>0</v>
      </c>
      <c r="M28" s="5"/>
      <c r="N28" s="4">
        <f>ROUND((J28-L28),5)</f>
        <v>0</v>
      </c>
      <c r="O28" s="5"/>
      <c r="P28" s="6">
        <f>ROUND(IF(L28=0, IF(J28=0, 0, 1), J28/L28),5)</f>
        <v>0</v>
      </c>
    </row>
    <row r="29" spans="1:16" ht="15" thickBot="1" x14ac:dyDescent="0.4">
      <c r="A29" s="1"/>
      <c r="B29" s="1"/>
      <c r="C29" s="1"/>
      <c r="D29" s="1"/>
      <c r="E29" s="1"/>
      <c r="F29" s="1" t="s">
        <v>30</v>
      </c>
      <c r="G29" s="1"/>
      <c r="H29" s="1"/>
      <c r="I29" s="1"/>
      <c r="J29" s="13">
        <v>0</v>
      </c>
      <c r="K29" s="5"/>
      <c r="L29" s="13">
        <v>0</v>
      </c>
      <c r="M29" s="5"/>
      <c r="N29" s="13">
        <f>ROUND((J29-L29),5)</f>
        <v>0</v>
      </c>
      <c r="O29" s="5"/>
      <c r="P29" s="14">
        <f>ROUND(IF(L29=0, IF(J29=0, 0, 1), J29/L29),5)</f>
        <v>0</v>
      </c>
    </row>
    <row r="30" spans="1:16" x14ac:dyDescent="0.35">
      <c r="A30" s="1"/>
      <c r="B30" s="1"/>
      <c r="C30" s="1"/>
      <c r="D30" s="1"/>
      <c r="E30" s="1" t="s">
        <v>31</v>
      </c>
      <c r="F30" s="1"/>
      <c r="G30" s="1"/>
      <c r="H30" s="1"/>
      <c r="I30" s="1"/>
      <c r="J30" s="4">
        <f>ROUND(SUM(J27:J29),5)</f>
        <v>0</v>
      </c>
      <c r="K30" s="5"/>
      <c r="L30" s="4">
        <f>ROUND(SUM(L27:L29),5)</f>
        <v>0</v>
      </c>
      <c r="M30" s="5"/>
      <c r="N30" s="4">
        <f>ROUND((J30-L30),5)</f>
        <v>0</v>
      </c>
      <c r="O30" s="5"/>
      <c r="P30" s="6">
        <f>ROUND(IF(L30=0, IF(J30=0, 0, 1), J30/L30),5)</f>
        <v>0</v>
      </c>
    </row>
    <row r="31" spans="1:16" x14ac:dyDescent="0.35">
      <c r="A31" s="1"/>
      <c r="B31" s="1"/>
      <c r="C31" s="1"/>
      <c r="D31" s="1"/>
      <c r="E31" s="1" t="s">
        <v>32</v>
      </c>
      <c r="F31" s="1"/>
      <c r="G31" s="1"/>
      <c r="H31" s="1"/>
      <c r="I31" s="1"/>
      <c r="J31" s="4"/>
      <c r="K31" s="5"/>
      <c r="L31" s="4"/>
      <c r="M31" s="5"/>
      <c r="N31" s="4"/>
      <c r="O31" s="5"/>
      <c r="P31" s="6"/>
    </row>
    <row r="32" spans="1:16" x14ac:dyDescent="0.35">
      <c r="A32" s="1"/>
      <c r="B32" s="1"/>
      <c r="C32" s="1"/>
      <c r="D32" s="1"/>
      <c r="E32" s="1"/>
      <c r="F32" s="1" t="s">
        <v>33</v>
      </c>
      <c r="G32" s="1"/>
      <c r="H32" s="1"/>
      <c r="I32" s="1"/>
      <c r="J32" s="4">
        <v>15.99</v>
      </c>
      <c r="K32" s="5"/>
      <c r="L32" s="4">
        <v>0</v>
      </c>
      <c r="M32" s="5"/>
      <c r="N32" s="4">
        <f>ROUND((J32-L32),5)</f>
        <v>15.99</v>
      </c>
      <c r="O32" s="5"/>
      <c r="P32" s="6">
        <f>ROUND(IF(L32=0, IF(J32=0, 0, 1), J32/L32),5)</f>
        <v>1</v>
      </c>
    </row>
    <row r="33" spans="1:16" x14ac:dyDescent="0.35">
      <c r="A33" s="1"/>
      <c r="B33" s="1"/>
      <c r="C33" s="1"/>
      <c r="D33" s="1"/>
      <c r="E33" s="1"/>
      <c r="F33" s="1" t="s">
        <v>34</v>
      </c>
      <c r="G33" s="1"/>
      <c r="H33" s="1"/>
      <c r="I33" s="1"/>
      <c r="J33" s="4">
        <v>0</v>
      </c>
      <c r="K33" s="5"/>
      <c r="L33" s="4">
        <v>0</v>
      </c>
      <c r="M33" s="5"/>
      <c r="N33" s="4">
        <f>ROUND((J33-L33),5)</f>
        <v>0</v>
      </c>
      <c r="O33" s="5"/>
      <c r="P33" s="6">
        <f>ROUND(IF(L33=0, IF(J33=0, 0, 1), J33/L33),5)</f>
        <v>0</v>
      </c>
    </row>
    <row r="34" spans="1:16" x14ac:dyDescent="0.35">
      <c r="A34" s="1"/>
      <c r="B34" s="1"/>
      <c r="C34" s="1"/>
      <c r="D34" s="1"/>
      <c r="E34" s="1"/>
      <c r="F34" s="1" t="s">
        <v>35</v>
      </c>
      <c r="G34" s="1"/>
      <c r="H34" s="1"/>
      <c r="I34" s="1"/>
      <c r="J34" s="4">
        <v>0</v>
      </c>
      <c r="K34" s="5"/>
      <c r="L34" s="4">
        <v>0</v>
      </c>
      <c r="M34" s="5"/>
      <c r="N34" s="4">
        <f>ROUND((J34-L34),5)</f>
        <v>0</v>
      </c>
      <c r="O34" s="5"/>
      <c r="P34" s="6">
        <f>ROUND(IF(L34=0, IF(J34=0, 0, 1), J34/L34),5)</f>
        <v>0</v>
      </c>
    </row>
    <row r="35" spans="1:16" x14ac:dyDescent="0.35">
      <c r="A35" s="1"/>
      <c r="B35" s="1"/>
      <c r="C35" s="1"/>
      <c r="D35" s="1"/>
      <c r="E35" s="1"/>
      <c r="F35" s="1" t="s">
        <v>36</v>
      </c>
      <c r="G35" s="1"/>
      <c r="H35" s="1"/>
      <c r="I35" s="1"/>
      <c r="J35" s="4">
        <v>0</v>
      </c>
      <c r="K35" s="5"/>
      <c r="L35" s="4">
        <v>0</v>
      </c>
      <c r="M35" s="5"/>
      <c r="N35" s="4">
        <f>ROUND((J35-L35),5)</f>
        <v>0</v>
      </c>
      <c r="O35" s="5"/>
      <c r="P35" s="6">
        <f>ROUND(IF(L35=0, IF(J35=0, 0, 1), J35/L35),5)</f>
        <v>0</v>
      </c>
    </row>
    <row r="36" spans="1:16" x14ac:dyDescent="0.35">
      <c r="A36" s="1"/>
      <c r="B36" s="1"/>
      <c r="C36" s="1"/>
      <c r="D36" s="1"/>
      <c r="E36" s="1"/>
      <c r="F36" s="1" t="s">
        <v>37</v>
      </c>
      <c r="G36" s="1"/>
      <c r="H36" s="1"/>
      <c r="I36" s="1"/>
      <c r="J36" s="4">
        <v>0</v>
      </c>
      <c r="K36" s="5"/>
      <c r="L36" s="4">
        <v>0</v>
      </c>
      <c r="M36" s="5"/>
      <c r="N36" s="4">
        <f>ROUND((J36-L36),5)</f>
        <v>0</v>
      </c>
      <c r="O36" s="5"/>
      <c r="P36" s="6">
        <f>ROUND(IF(L36=0, IF(J36=0, 0, 1), J36/L36),5)</f>
        <v>0</v>
      </c>
    </row>
    <row r="37" spans="1:16" x14ac:dyDescent="0.35">
      <c r="A37" s="1"/>
      <c r="B37" s="1"/>
      <c r="C37" s="1"/>
      <c r="D37" s="1"/>
      <c r="E37" s="1"/>
      <c r="F37" s="1" t="s">
        <v>38</v>
      </c>
      <c r="G37" s="1"/>
      <c r="H37" s="1"/>
      <c r="I37" s="1"/>
      <c r="J37" s="4">
        <v>0</v>
      </c>
      <c r="K37" s="5"/>
      <c r="L37" s="4">
        <v>0</v>
      </c>
      <c r="M37" s="5"/>
      <c r="N37" s="4">
        <f>ROUND((J37-L37),5)</f>
        <v>0</v>
      </c>
      <c r="O37" s="5"/>
      <c r="P37" s="6">
        <f>ROUND(IF(L37=0, IF(J37=0, 0, 1), J37/L37),5)</f>
        <v>0</v>
      </c>
    </row>
    <row r="38" spans="1:16" x14ac:dyDescent="0.35">
      <c r="A38" s="1"/>
      <c r="B38" s="1"/>
      <c r="C38" s="1"/>
      <c r="D38" s="1"/>
      <c r="E38" s="1"/>
      <c r="F38" s="1" t="s">
        <v>39</v>
      </c>
      <c r="G38" s="1"/>
      <c r="H38" s="1"/>
      <c r="I38" s="1"/>
      <c r="J38" s="4"/>
      <c r="K38" s="5"/>
      <c r="L38" s="4"/>
      <c r="M38" s="5"/>
      <c r="N38" s="4"/>
      <c r="O38" s="5"/>
      <c r="P38" s="6"/>
    </row>
    <row r="39" spans="1:16" ht="15" thickBot="1" x14ac:dyDescent="0.4">
      <c r="A39" s="1"/>
      <c r="B39" s="1"/>
      <c r="C39" s="1"/>
      <c r="D39" s="1"/>
      <c r="E39" s="1"/>
      <c r="F39" s="1"/>
      <c r="G39" s="1" t="s">
        <v>40</v>
      </c>
      <c r="H39" s="1"/>
      <c r="I39" s="1"/>
      <c r="J39" s="13">
        <v>3602.41</v>
      </c>
      <c r="K39" s="5"/>
      <c r="L39" s="13">
        <v>0</v>
      </c>
      <c r="M39" s="5"/>
      <c r="N39" s="13">
        <f>ROUND((J39-L39),5)</f>
        <v>3602.41</v>
      </c>
      <c r="O39" s="5"/>
      <c r="P39" s="14">
        <f>ROUND(IF(L39=0, IF(J39=0, 0, 1), J39/L39),5)</f>
        <v>1</v>
      </c>
    </row>
    <row r="40" spans="1:16" x14ac:dyDescent="0.35">
      <c r="A40" s="1"/>
      <c r="B40" s="1"/>
      <c r="C40" s="1"/>
      <c r="D40" s="1"/>
      <c r="E40" s="1"/>
      <c r="F40" s="1" t="s">
        <v>41</v>
      </c>
      <c r="G40" s="1"/>
      <c r="H40" s="1"/>
      <c r="I40" s="1"/>
      <c r="J40" s="4">
        <f>ROUND(SUM(J38:J39),5)</f>
        <v>3602.41</v>
      </c>
      <c r="K40" s="5"/>
      <c r="L40" s="4">
        <f>ROUND(SUM(L38:L39),5)</f>
        <v>0</v>
      </c>
      <c r="M40" s="5"/>
      <c r="N40" s="4">
        <f>ROUND((J40-L40),5)</f>
        <v>3602.41</v>
      </c>
      <c r="O40" s="5"/>
      <c r="P40" s="6">
        <f>ROUND(IF(L40=0, IF(J40=0, 0, 1), J40/L40),5)</f>
        <v>1</v>
      </c>
    </row>
    <row r="41" spans="1:16" x14ac:dyDescent="0.35">
      <c r="A41" s="1"/>
      <c r="B41" s="1"/>
      <c r="C41" s="1"/>
      <c r="D41" s="1"/>
      <c r="E41" s="1"/>
      <c r="F41" s="1" t="s">
        <v>42</v>
      </c>
      <c r="G41" s="1"/>
      <c r="H41" s="1"/>
      <c r="I41" s="1"/>
      <c r="J41" s="4"/>
      <c r="K41" s="5"/>
      <c r="L41" s="4"/>
      <c r="M41" s="5"/>
      <c r="N41" s="4"/>
      <c r="O41" s="5"/>
      <c r="P41" s="6"/>
    </row>
    <row r="42" spans="1:16" x14ac:dyDescent="0.35">
      <c r="A42" s="1"/>
      <c r="B42" s="1"/>
      <c r="C42" s="1"/>
      <c r="D42" s="1"/>
      <c r="E42" s="1"/>
      <c r="F42" s="1"/>
      <c r="G42" s="1" t="s">
        <v>43</v>
      </c>
      <c r="H42" s="1"/>
      <c r="I42" s="1"/>
      <c r="J42" s="4">
        <v>0</v>
      </c>
      <c r="K42" s="5"/>
      <c r="L42" s="4">
        <v>0</v>
      </c>
      <c r="M42" s="5"/>
      <c r="N42" s="4">
        <f>ROUND((J42-L42),5)</f>
        <v>0</v>
      </c>
      <c r="O42" s="5"/>
      <c r="P42" s="6">
        <f>ROUND(IF(L42=0, IF(J42=0, 0, 1), J42/L42),5)</f>
        <v>0</v>
      </c>
    </row>
    <row r="43" spans="1:16" x14ac:dyDescent="0.35">
      <c r="A43" s="1"/>
      <c r="B43" s="1"/>
      <c r="C43" s="1"/>
      <c r="D43" s="1"/>
      <c r="E43" s="1"/>
      <c r="F43" s="1"/>
      <c r="G43" s="1" t="s">
        <v>44</v>
      </c>
      <c r="H43" s="1"/>
      <c r="I43" s="1"/>
      <c r="J43" s="4">
        <v>0</v>
      </c>
      <c r="K43" s="5"/>
      <c r="L43" s="4">
        <v>0</v>
      </c>
      <c r="M43" s="5"/>
      <c r="N43" s="4">
        <f>ROUND((J43-L43),5)</f>
        <v>0</v>
      </c>
      <c r="O43" s="5"/>
      <c r="P43" s="6">
        <f>ROUND(IF(L43=0, IF(J43=0, 0, 1), J43/L43),5)</f>
        <v>0</v>
      </c>
    </row>
    <row r="44" spans="1:16" x14ac:dyDescent="0.35">
      <c r="A44" s="1"/>
      <c r="B44" s="1"/>
      <c r="C44" s="1"/>
      <c r="D44" s="1"/>
      <c r="E44" s="1"/>
      <c r="F44" s="1"/>
      <c r="G44" s="1" t="s">
        <v>45</v>
      </c>
      <c r="H44" s="1"/>
      <c r="I44" s="1"/>
      <c r="J44" s="4">
        <v>0</v>
      </c>
      <c r="K44" s="5"/>
      <c r="L44" s="4">
        <v>0</v>
      </c>
      <c r="M44" s="5"/>
      <c r="N44" s="4">
        <f>ROUND((J44-L44),5)</f>
        <v>0</v>
      </c>
      <c r="O44" s="5"/>
      <c r="P44" s="6">
        <f>ROUND(IF(L44=0, IF(J44=0, 0, 1), J44/L44),5)</f>
        <v>0</v>
      </c>
    </row>
    <row r="45" spans="1:16" ht="15" thickBot="1" x14ac:dyDescent="0.4">
      <c r="A45" s="1"/>
      <c r="B45" s="1"/>
      <c r="C45" s="1"/>
      <c r="D45" s="1"/>
      <c r="E45" s="1"/>
      <c r="F45" s="1"/>
      <c r="G45" s="1" t="s">
        <v>46</v>
      </c>
      <c r="H45" s="1"/>
      <c r="I45" s="1"/>
      <c r="J45" s="13">
        <v>6986</v>
      </c>
      <c r="K45" s="5"/>
      <c r="L45" s="13">
        <v>0</v>
      </c>
      <c r="M45" s="5"/>
      <c r="N45" s="13">
        <f>ROUND((J45-L45),5)</f>
        <v>6986</v>
      </c>
      <c r="O45" s="5"/>
      <c r="P45" s="14">
        <f>ROUND(IF(L45=0, IF(J45=0, 0, 1), J45/L45),5)</f>
        <v>1</v>
      </c>
    </row>
    <row r="46" spans="1:16" x14ac:dyDescent="0.35">
      <c r="A46" s="1"/>
      <c r="B46" s="1"/>
      <c r="C46" s="1"/>
      <c r="D46" s="1"/>
      <c r="E46" s="1"/>
      <c r="F46" s="1" t="s">
        <v>47</v>
      </c>
      <c r="G46" s="1"/>
      <c r="H46" s="1"/>
      <c r="I46" s="1"/>
      <c r="J46" s="4">
        <f>ROUND(SUM(J41:J45),5)</f>
        <v>6986</v>
      </c>
      <c r="K46" s="5"/>
      <c r="L46" s="4">
        <f>ROUND(SUM(L41:L45),5)</f>
        <v>0</v>
      </c>
      <c r="M46" s="5"/>
      <c r="N46" s="4">
        <f>ROUND((J46-L46),5)</f>
        <v>6986</v>
      </c>
      <c r="O46" s="5"/>
      <c r="P46" s="6">
        <f>ROUND(IF(L46=0, IF(J46=0, 0, 1), J46/L46),5)</f>
        <v>1</v>
      </c>
    </row>
    <row r="47" spans="1:16" x14ac:dyDescent="0.35">
      <c r="A47" s="1"/>
      <c r="B47" s="1"/>
      <c r="C47" s="1"/>
      <c r="D47" s="1"/>
      <c r="E47" s="1"/>
      <c r="F47" s="1" t="s">
        <v>48</v>
      </c>
      <c r="G47" s="1"/>
      <c r="H47" s="1"/>
      <c r="I47" s="1"/>
      <c r="J47" s="4"/>
      <c r="K47" s="5"/>
      <c r="L47" s="4"/>
      <c r="M47" s="5"/>
      <c r="N47" s="4"/>
      <c r="O47" s="5"/>
      <c r="P47" s="6"/>
    </row>
    <row r="48" spans="1:16" x14ac:dyDescent="0.35">
      <c r="A48" s="1"/>
      <c r="B48" s="1"/>
      <c r="C48" s="1"/>
      <c r="D48" s="1"/>
      <c r="E48" s="1"/>
      <c r="F48" s="1"/>
      <c r="G48" s="1" t="s">
        <v>49</v>
      </c>
      <c r="H48" s="1"/>
      <c r="I48" s="1"/>
      <c r="J48" s="4">
        <v>0</v>
      </c>
      <c r="K48" s="5"/>
      <c r="L48" s="4">
        <v>0</v>
      </c>
      <c r="M48" s="5"/>
      <c r="N48" s="4">
        <f>ROUND((J48-L48),5)</f>
        <v>0</v>
      </c>
      <c r="O48" s="5"/>
      <c r="P48" s="6">
        <f>ROUND(IF(L48=0, IF(J48=0, 0, 1), J48/L48),5)</f>
        <v>0</v>
      </c>
    </row>
    <row r="49" spans="1:16" x14ac:dyDescent="0.35">
      <c r="A49" s="1"/>
      <c r="B49" s="1"/>
      <c r="C49" s="1"/>
      <c r="D49" s="1"/>
      <c r="E49" s="1"/>
      <c r="F49" s="1"/>
      <c r="G49" s="1" t="s">
        <v>50</v>
      </c>
      <c r="H49" s="1"/>
      <c r="I49" s="1"/>
      <c r="J49" s="4">
        <v>0</v>
      </c>
      <c r="K49" s="5"/>
      <c r="L49" s="4">
        <v>0</v>
      </c>
      <c r="M49" s="5"/>
      <c r="N49" s="4">
        <f>ROUND((J49-L49),5)</f>
        <v>0</v>
      </c>
      <c r="O49" s="5"/>
      <c r="P49" s="6">
        <f>ROUND(IF(L49=0, IF(J49=0, 0, 1), J49/L49),5)</f>
        <v>0</v>
      </c>
    </row>
    <row r="50" spans="1:16" x14ac:dyDescent="0.35">
      <c r="A50" s="1"/>
      <c r="B50" s="1"/>
      <c r="C50" s="1"/>
      <c r="D50" s="1"/>
      <c r="E50" s="1"/>
      <c r="F50" s="1"/>
      <c r="G50" s="1" t="s">
        <v>51</v>
      </c>
      <c r="H50" s="1"/>
      <c r="I50" s="1"/>
      <c r="J50" s="4">
        <v>0</v>
      </c>
      <c r="K50" s="5"/>
      <c r="L50" s="4">
        <v>0</v>
      </c>
      <c r="M50" s="5"/>
      <c r="N50" s="4">
        <f>ROUND((J50-L50),5)</f>
        <v>0</v>
      </c>
      <c r="O50" s="5"/>
      <c r="P50" s="6">
        <f>ROUND(IF(L50=0, IF(J50=0, 0, 1), J50/L50),5)</f>
        <v>0</v>
      </c>
    </row>
    <row r="51" spans="1:16" x14ac:dyDescent="0.35">
      <c r="A51" s="1"/>
      <c r="B51" s="1"/>
      <c r="C51" s="1"/>
      <c r="D51" s="1"/>
      <c r="E51" s="1"/>
      <c r="F51" s="1"/>
      <c r="G51" s="1" t="s">
        <v>52</v>
      </c>
      <c r="H51" s="1"/>
      <c r="I51" s="1"/>
      <c r="J51" s="4">
        <v>673</v>
      </c>
      <c r="K51" s="5"/>
      <c r="L51" s="4">
        <v>0</v>
      </c>
      <c r="M51" s="5"/>
      <c r="N51" s="4">
        <f>ROUND((J51-L51),5)</f>
        <v>673</v>
      </c>
      <c r="O51" s="5"/>
      <c r="P51" s="6">
        <f>ROUND(IF(L51=0, IF(J51=0, 0, 1), J51/L51),5)</f>
        <v>1</v>
      </c>
    </row>
    <row r="52" spans="1:16" x14ac:dyDescent="0.35">
      <c r="A52" s="1"/>
      <c r="B52" s="1"/>
      <c r="C52" s="1"/>
      <c r="D52" s="1"/>
      <c r="E52" s="1"/>
      <c r="F52" s="1"/>
      <c r="G52" s="1" t="s">
        <v>53</v>
      </c>
      <c r="H52" s="1"/>
      <c r="I52" s="1"/>
      <c r="J52" s="4">
        <v>226</v>
      </c>
      <c r="K52" s="5"/>
      <c r="L52" s="4">
        <v>0</v>
      </c>
      <c r="M52" s="5"/>
      <c r="N52" s="4">
        <f>ROUND((J52-L52),5)</f>
        <v>226</v>
      </c>
      <c r="O52" s="5"/>
      <c r="P52" s="6">
        <f>ROUND(IF(L52=0, IF(J52=0, 0, 1), J52/L52),5)</f>
        <v>1</v>
      </c>
    </row>
    <row r="53" spans="1:16" x14ac:dyDescent="0.35">
      <c r="A53" s="1"/>
      <c r="B53" s="1"/>
      <c r="C53" s="1"/>
      <c r="D53" s="1"/>
      <c r="E53" s="1"/>
      <c r="F53" s="1"/>
      <c r="G53" s="1" t="s">
        <v>54</v>
      </c>
      <c r="H53" s="1"/>
      <c r="I53" s="1"/>
      <c r="J53" s="4">
        <v>50</v>
      </c>
      <c r="K53" s="5"/>
      <c r="L53" s="4"/>
      <c r="M53" s="5"/>
      <c r="N53" s="4"/>
      <c r="O53" s="5"/>
      <c r="P53" s="6"/>
    </row>
    <row r="54" spans="1:16" ht="15" thickBot="1" x14ac:dyDescent="0.4">
      <c r="A54" s="1"/>
      <c r="B54" s="1"/>
      <c r="C54" s="1"/>
      <c r="D54" s="1"/>
      <c r="E54" s="1"/>
      <c r="F54" s="1"/>
      <c r="G54" s="1" t="s">
        <v>55</v>
      </c>
      <c r="H54" s="1"/>
      <c r="I54" s="1"/>
      <c r="J54" s="13">
        <v>60</v>
      </c>
      <c r="K54" s="5"/>
      <c r="L54" s="13">
        <v>0</v>
      </c>
      <c r="M54" s="5"/>
      <c r="N54" s="13">
        <f>ROUND((J54-L54),5)</f>
        <v>60</v>
      </c>
      <c r="O54" s="5"/>
      <c r="P54" s="14">
        <f>ROUND(IF(L54=0, IF(J54=0, 0, 1), J54/L54),5)</f>
        <v>1</v>
      </c>
    </row>
    <row r="55" spans="1:16" x14ac:dyDescent="0.35">
      <c r="A55" s="1"/>
      <c r="B55" s="1"/>
      <c r="C55" s="1"/>
      <c r="D55" s="1"/>
      <c r="E55" s="1"/>
      <c r="F55" s="1" t="s">
        <v>56</v>
      </c>
      <c r="G55" s="1"/>
      <c r="H55" s="1"/>
      <c r="I55" s="1"/>
      <c r="J55" s="4">
        <f>ROUND(SUM(J47:J54),5)</f>
        <v>1009</v>
      </c>
      <c r="K55" s="5"/>
      <c r="L55" s="4">
        <f>ROUND(SUM(L47:L54),5)</f>
        <v>0</v>
      </c>
      <c r="M55" s="5"/>
      <c r="N55" s="4">
        <f>ROUND((J55-L55),5)</f>
        <v>1009</v>
      </c>
      <c r="O55" s="5"/>
      <c r="P55" s="6">
        <f>ROUND(IF(L55=0, IF(J55=0, 0, 1), J55/L55),5)</f>
        <v>1</v>
      </c>
    </row>
    <row r="56" spans="1:16" x14ac:dyDescent="0.35">
      <c r="A56" s="1"/>
      <c r="B56" s="1"/>
      <c r="C56" s="1"/>
      <c r="D56" s="1"/>
      <c r="E56" s="1"/>
      <c r="F56" s="1" t="s">
        <v>57</v>
      </c>
      <c r="G56" s="1"/>
      <c r="H56" s="1"/>
      <c r="I56" s="1"/>
      <c r="J56" s="4"/>
      <c r="K56" s="5"/>
      <c r="L56" s="4"/>
      <c r="M56" s="5"/>
      <c r="N56" s="4"/>
      <c r="O56" s="5"/>
      <c r="P56" s="6"/>
    </row>
    <row r="57" spans="1:16" x14ac:dyDescent="0.35">
      <c r="A57" s="1"/>
      <c r="B57" s="1"/>
      <c r="C57" s="1"/>
      <c r="D57" s="1"/>
      <c r="E57" s="1"/>
      <c r="F57" s="1"/>
      <c r="G57" s="1" t="s">
        <v>58</v>
      </c>
      <c r="H57" s="1"/>
      <c r="I57" s="1"/>
      <c r="J57" s="4"/>
      <c r="K57" s="5"/>
      <c r="L57" s="4"/>
      <c r="M57" s="5"/>
      <c r="N57" s="4"/>
      <c r="O57" s="5"/>
      <c r="P57" s="6"/>
    </row>
    <row r="58" spans="1:16" x14ac:dyDescent="0.35">
      <c r="A58" s="1"/>
      <c r="B58" s="1"/>
      <c r="C58" s="1"/>
      <c r="D58" s="1"/>
      <c r="E58" s="1"/>
      <c r="F58" s="1"/>
      <c r="G58" s="1"/>
      <c r="H58" s="1" t="s">
        <v>59</v>
      </c>
      <c r="I58" s="1"/>
      <c r="J58" s="4">
        <v>10623.96</v>
      </c>
      <c r="K58" s="5"/>
      <c r="L58" s="4"/>
      <c r="M58" s="5"/>
      <c r="N58" s="4"/>
      <c r="O58" s="5"/>
      <c r="P58" s="6"/>
    </row>
    <row r="59" spans="1:16" x14ac:dyDescent="0.35">
      <c r="A59" s="1"/>
      <c r="B59" s="1"/>
      <c r="C59" s="1"/>
      <c r="D59" s="1"/>
      <c r="E59" s="1"/>
      <c r="F59" s="1"/>
      <c r="G59" s="1"/>
      <c r="H59" s="1" t="s">
        <v>60</v>
      </c>
      <c r="I59" s="1"/>
      <c r="J59" s="4"/>
      <c r="K59" s="5"/>
      <c r="L59" s="4"/>
      <c r="M59" s="5"/>
      <c r="N59" s="4"/>
      <c r="O59" s="5"/>
      <c r="P59" s="6"/>
    </row>
    <row r="60" spans="1:16" x14ac:dyDescent="0.35">
      <c r="A60" s="1"/>
      <c r="B60" s="1"/>
      <c r="C60" s="1"/>
      <c r="D60" s="1"/>
      <c r="E60" s="1"/>
      <c r="F60" s="1"/>
      <c r="G60" s="1"/>
      <c r="H60" s="1"/>
      <c r="I60" s="1" t="s">
        <v>61</v>
      </c>
      <c r="J60" s="4">
        <v>0</v>
      </c>
      <c r="K60" s="5"/>
      <c r="L60" s="4">
        <v>0</v>
      </c>
      <c r="M60" s="5"/>
      <c r="N60" s="4">
        <f>ROUND((J60-L60),5)</f>
        <v>0</v>
      </c>
      <c r="O60" s="5"/>
      <c r="P60" s="6">
        <f>ROUND(IF(L60=0, IF(J60=0, 0, 1), J60/L60),5)</f>
        <v>0</v>
      </c>
    </row>
    <row r="61" spans="1:16" x14ac:dyDescent="0.35">
      <c r="A61" s="1"/>
      <c r="B61" s="1"/>
      <c r="C61" s="1"/>
      <c r="D61" s="1"/>
      <c r="E61" s="1"/>
      <c r="F61" s="1"/>
      <c r="G61" s="1"/>
      <c r="H61" s="1"/>
      <c r="I61" s="1" t="s">
        <v>62</v>
      </c>
      <c r="J61" s="4">
        <v>0</v>
      </c>
      <c r="K61" s="5"/>
      <c r="L61" s="4">
        <v>0</v>
      </c>
      <c r="M61" s="5"/>
      <c r="N61" s="4">
        <f>ROUND((J61-L61),5)</f>
        <v>0</v>
      </c>
      <c r="O61" s="5"/>
      <c r="P61" s="6">
        <f>ROUND(IF(L61=0, IF(J61=0, 0, 1), J61/L61),5)</f>
        <v>0</v>
      </c>
    </row>
    <row r="62" spans="1:16" x14ac:dyDescent="0.35">
      <c r="A62" s="1"/>
      <c r="B62" s="1"/>
      <c r="C62" s="1"/>
      <c r="D62" s="1"/>
      <c r="E62" s="1"/>
      <c r="F62" s="1"/>
      <c r="G62" s="1"/>
      <c r="H62" s="1"/>
      <c r="I62" s="1" t="s">
        <v>63</v>
      </c>
      <c r="J62" s="4">
        <v>0</v>
      </c>
      <c r="K62" s="5"/>
      <c r="L62" s="4">
        <v>0</v>
      </c>
      <c r="M62" s="5"/>
      <c r="N62" s="4">
        <f>ROUND((J62-L62),5)</f>
        <v>0</v>
      </c>
      <c r="O62" s="5"/>
      <c r="P62" s="6">
        <f>ROUND(IF(L62=0, IF(J62=0, 0, 1), J62/L62),5)</f>
        <v>0</v>
      </c>
    </row>
    <row r="63" spans="1:16" ht="15" thickBot="1" x14ac:dyDescent="0.4">
      <c r="A63" s="1"/>
      <c r="B63" s="1"/>
      <c r="C63" s="1"/>
      <c r="D63" s="1"/>
      <c r="E63" s="1"/>
      <c r="F63" s="1"/>
      <c r="G63" s="1"/>
      <c r="H63" s="1"/>
      <c r="I63" s="1" t="s">
        <v>64</v>
      </c>
      <c r="J63" s="13">
        <v>0</v>
      </c>
      <c r="K63" s="5"/>
      <c r="L63" s="13">
        <v>0</v>
      </c>
      <c r="M63" s="5"/>
      <c r="N63" s="13">
        <f>ROUND((J63-L63),5)</f>
        <v>0</v>
      </c>
      <c r="O63" s="5"/>
      <c r="P63" s="14">
        <f>ROUND(IF(L63=0, IF(J63=0, 0, 1), J63/L63),5)</f>
        <v>0</v>
      </c>
    </row>
    <row r="64" spans="1:16" x14ac:dyDescent="0.35">
      <c r="A64" s="1"/>
      <c r="B64" s="1"/>
      <c r="C64" s="1"/>
      <c r="D64" s="1"/>
      <c r="E64" s="1"/>
      <c r="F64" s="1"/>
      <c r="G64" s="1"/>
      <c r="H64" s="1" t="s">
        <v>65</v>
      </c>
      <c r="I64" s="1"/>
      <c r="J64" s="4">
        <f>ROUND(SUM(J59:J63),5)</f>
        <v>0</v>
      </c>
      <c r="K64" s="5"/>
      <c r="L64" s="4">
        <f>ROUND(SUM(L59:L63),5)</f>
        <v>0</v>
      </c>
      <c r="M64" s="5"/>
      <c r="N64" s="4">
        <f>ROUND((J64-L64),5)</f>
        <v>0</v>
      </c>
      <c r="O64" s="5"/>
      <c r="P64" s="6">
        <f>ROUND(IF(L64=0, IF(J64=0, 0, 1), J64/L64),5)</f>
        <v>0</v>
      </c>
    </row>
    <row r="65" spans="1:16" x14ac:dyDescent="0.35">
      <c r="A65" s="1"/>
      <c r="B65" s="1"/>
      <c r="C65" s="1"/>
      <c r="D65" s="1"/>
      <c r="E65" s="1"/>
      <c r="F65" s="1"/>
      <c r="G65" s="1"/>
      <c r="H65" s="1" t="s">
        <v>66</v>
      </c>
      <c r="I65" s="1"/>
      <c r="J65" s="4">
        <v>20491.84</v>
      </c>
      <c r="K65" s="5"/>
      <c r="L65" s="4">
        <v>0</v>
      </c>
      <c r="M65" s="5"/>
      <c r="N65" s="4">
        <f>ROUND((J65-L65),5)</f>
        <v>20491.84</v>
      </c>
      <c r="O65" s="5"/>
      <c r="P65" s="6">
        <f>ROUND(IF(L65=0, IF(J65=0, 0, 1), J65/L65),5)</f>
        <v>1</v>
      </c>
    </row>
    <row r="66" spans="1:16" x14ac:dyDescent="0.35">
      <c r="A66" s="1"/>
      <c r="B66" s="1"/>
      <c r="C66" s="1"/>
      <c r="D66" s="1"/>
      <c r="E66" s="1"/>
      <c r="F66" s="1"/>
      <c r="G66" s="1"/>
      <c r="H66" s="1" t="s">
        <v>67</v>
      </c>
      <c r="I66" s="1"/>
      <c r="J66" s="4">
        <v>3390</v>
      </c>
      <c r="K66" s="5"/>
      <c r="L66" s="4">
        <v>0</v>
      </c>
      <c r="M66" s="5"/>
      <c r="N66" s="4">
        <f>ROUND((J66-L66),5)</f>
        <v>3390</v>
      </c>
      <c r="O66" s="5"/>
      <c r="P66" s="6">
        <f>ROUND(IF(L66=0, IF(J66=0, 0, 1), J66/L66),5)</f>
        <v>1</v>
      </c>
    </row>
    <row r="67" spans="1:16" x14ac:dyDescent="0.35">
      <c r="A67" s="1"/>
      <c r="B67" s="1"/>
      <c r="C67" s="1"/>
      <c r="D67" s="1"/>
      <c r="E67" s="1"/>
      <c r="F67" s="1"/>
      <c r="G67" s="1"/>
      <c r="H67" s="1" t="s">
        <v>68</v>
      </c>
      <c r="I67" s="1"/>
      <c r="J67" s="4">
        <v>0</v>
      </c>
      <c r="K67" s="5"/>
      <c r="L67" s="4">
        <v>0</v>
      </c>
      <c r="M67" s="5"/>
      <c r="N67" s="4">
        <f>ROUND((J67-L67),5)</f>
        <v>0</v>
      </c>
      <c r="O67" s="5"/>
      <c r="P67" s="6">
        <f>ROUND(IF(L67=0, IF(J67=0, 0, 1), J67/L67),5)</f>
        <v>0</v>
      </c>
    </row>
    <row r="68" spans="1:16" x14ac:dyDescent="0.35">
      <c r="A68" s="1"/>
      <c r="B68" s="1"/>
      <c r="C68" s="1"/>
      <c r="D68" s="1"/>
      <c r="E68" s="1"/>
      <c r="F68" s="1"/>
      <c r="G68" s="1"/>
      <c r="H68" s="1" t="s">
        <v>69</v>
      </c>
      <c r="I68" s="1"/>
      <c r="J68" s="4">
        <v>0</v>
      </c>
      <c r="K68" s="5"/>
      <c r="L68" s="4">
        <v>0</v>
      </c>
      <c r="M68" s="5"/>
      <c r="N68" s="4">
        <f>ROUND((J68-L68),5)</f>
        <v>0</v>
      </c>
      <c r="O68" s="5"/>
      <c r="P68" s="6">
        <f>ROUND(IF(L68=0, IF(J68=0, 0, 1), J68/L68),5)</f>
        <v>0</v>
      </c>
    </row>
    <row r="69" spans="1:16" ht="15" thickBot="1" x14ac:dyDescent="0.4">
      <c r="A69" s="1"/>
      <c r="B69" s="1"/>
      <c r="C69" s="1"/>
      <c r="D69" s="1"/>
      <c r="E69" s="1"/>
      <c r="F69" s="1"/>
      <c r="G69" s="1"/>
      <c r="H69" s="1" t="s">
        <v>70</v>
      </c>
      <c r="I69" s="1"/>
      <c r="J69" s="13">
        <v>6075.04</v>
      </c>
      <c r="K69" s="5"/>
      <c r="L69" s="13">
        <v>0</v>
      </c>
      <c r="M69" s="5"/>
      <c r="N69" s="13">
        <f>ROUND((J69-L69),5)</f>
        <v>6075.04</v>
      </c>
      <c r="O69" s="5"/>
      <c r="P69" s="14">
        <f>ROUND(IF(L69=0, IF(J69=0, 0, 1), J69/L69),5)</f>
        <v>1</v>
      </c>
    </row>
    <row r="70" spans="1:16" x14ac:dyDescent="0.35">
      <c r="A70" s="1"/>
      <c r="B70" s="1"/>
      <c r="C70" s="1"/>
      <c r="D70" s="1"/>
      <c r="E70" s="1"/>
      <c r="F70" s="1"/>
      <c r="G70" s="1" t="s">
        <v>71</v>
      </c>
      <c r="H70" s="1"/>
      <c r="I70" s="1"/>
      <c r="J70" s="4">
        <f>ROUND(SUM(J57:J58)+SUM(J64:J69),5)</f>
        <v>40580.839999999997</v>
      </c>
      <c r="K70" s="5"/>
      <c r="L70" s="4">
        <f>ROUND(SUM(L57:L58)+SUM(L64:L69),5)</f>
        <v>0</v>
      </c>
      <c r="M70" s="5"/>
      <c r="N70" s="4">
        <f>ROUND((J70-L70),5)</f>
        <v>40580.839999999997</v>
      </c>
      <c r="O70" s="5"/>
      <c r="P70" s="6">
        <f>ROUND(IF(L70=0, IF(J70=0, 0, 1), J70/L70),5)</f>
        <v>1</v>
      </c>
    </row>
    <row r="71" spans="1:16" x14ac:dyDescent="0.35">
      <c r="A71" s="1"/>
      <c r="B71" s="1"/>
      <c r="C71" s="1"/>
      <c r="D71" s="1"/>
      <c r="E71" s="1"/>
      <c r="F71" s="1"/>
      <c r="G71" s="1" t="s">
        <v>72</v>
      </c>
      <c r="H71" s="1"/>
      <c r="I71" s="1"/>
      <c r="J71" s="4">
        <v>3010.89</v>
      </c>
      <c r="K71" s="5"/>
      <c r="L71" s="4"/>
      <c r="M71" s="5"/>
      <c r="N71" s="4"/>
      <c r="O71" s="5"/>
      <c r="P71" s="6"/>
    </row>
    <row r="72" spans="1:16" x14ac:dyDescent="0.35">
      <c r="A72" s="1"/>
      <c r="B72" s="1"/>
      <c r="C72" s="1"/>
      <c r="D72" s="1"/>
      <c r="E72" s="1"/>
      <c r="F72" s="1"/>
      <c r="G72" s="1" t="s">
        <v>73</v>
      </c>
      <c r="H72" s="1"/>
      <c r="I72" s="1"/>
      <c r="J72" s="4"/>
      <c r="K72" s="5"/>
      <c r="L72" s="4"/>
      <c r="M72" s="5"/>
      <c r="N72" s="4"/>
      <c r="O72" s="5"/>
      <c r="P72" s="6"/>
    </row>
    <row r="73" spans="1:16" x14ac:dyDescent="0.35">
      <c r="A73" s="1"/>
      <c r="B73" s="1"/>
      <c r="C73" s="1"/>
      <c r="D73" s="1"/>
      <c r="E73" s="1"/>
      <c r="F73" s="1"/>
      <c r="G73" s="1"/>
      <c r="H73" s="1" t="s">
        <v>74</v>
      </c>
      <c r="I73" s="1"/>
      <c r="J73" s="4">
        <v>21.21</v>
      </c>
      <c r="K73" s="5"/>
      <c r="L73" s="4"/>
      <c r="M73" s="5"/>
      <c r="N73" s="4"/>
      <c r="O73" s="5"/>
      <c r="P73" s="6"/>
    </row>
    <row r="74" spans="1:16" x14ac:dyDescent="0.35">
      <c r="A74" s="1"/>
      <c r="B74" s="1"/>
      <c r="C74" s="1"/>
      <c r="D74" s="1"/>
      <c r="E74" s="1"/>
      <c r="F74" s="1"/>
      <c r="G74" s="1"/>
      <c r="H74" s="1" t="s">
        <v>75</v>
      </c>
      <c r="I74" s="1"/>
      <c r="J74" s="4">
        <v>2314.5100000000002</v>
      </c>
      <c r="K74" s="5"/>
      <c r="L74" s="4">
        <v>0</v>
      </c>
      <c r="M74" s="5"/>
      <c r="N74" s="4">
        <f>ROUND((J74-L74),5)</f>
        <v>2314.5100000000002</v>
      </c>
      <c r="O74" s="5"/>
      <c r="P74" s="6">
        <f>ROUND(IF(L74=0, IF(J74=0, 0, 1), J74/L74),5)</f>
        <v>1</v>
      </c>
    </row>
    <row r="75" spans="1:16" x14ac:dyDescent="0.35">
      <c r="A75" s="1"/>
      <c r="B75" s="1"/>
      <c r="C75" s="1"/>
      <c r="D75" s="1"/>
      <c r="E75" s="1"/>
      <c r="F75" s="1"/>
      <c r="G75" s="1"/>
      <c r="H75" s="1" t="s">
        <v>76</v>
      </c>
      <c r="I75" s="1"/>
      <c r="J75" s="4">
        <v>713.09</v>
      </c>
      <c r="K75" s="5"/>
      <c r="L75" s="4">
        <v>0</v>
      </c>
      <c r="M75" s="5"/>
      <c r="N75" s="4">
        <f>ROUND((J75-L75),5)</f>
        <v>713.09</v>
      </c>
      <c r="O75" s="5"/>
      <c r="P75" s="6">
        <f>ROUND(IF(L75=0, IF(J75=0, 0, 1), J75/L75),5)</f>
        <v>1</v>
      </c>
    </row>
    <row r="76" spans="1:16" x14ac:dyDescent="0.35">
      <c r="A76" s="1"/>
      <c r="B76" s="1"/>
      <c r="C76" s="1"/>
      <c r="D76" s="1"/>
      <c r="E76" s="1"/>
      <c r="F76" s="1"/>
      <c r="G76" s="1"/>
      <c r="H76" s="1" t="s">
        <v>77</v>
      </c>
      <c r="I76" s="1"/>
      <c r="J76" s="4">
        <v>0</v>
      </c>
      <c r="K76" s="5"/>
      <c r="L76" s="4">
        <v>0</v>
      </c>
      <c r="M76" s="5"/>
      <c r="N76" s="4">
        <f>ROUND((J76-L76),5)</f>
        <v>0</v>
      </c>
      <c r="O76" s="5"/>
      <c r="P76" s="6">
        <f>ROUND(IF(L76=0, IF(J76=0, 0, 1), J76/L76),5)</f>
        <v>0</v>
      </c>
    </row>
    <row r="77" spans="1:16" x14ac:dyDescent="0.35">
      <c r="A77" s="1"/>
      <c r="B77" s="1"/>
      <c r="C77" s="1"/>
      <c r="D77" s="1"/>
      <c r="E77" s="1"/>
      <c r="F77" s="1"/>
      <c r="G77" s="1"/>
      <c r="H77" s="1" t="s">
        <v>78</v>
      </c>
      <c r="I77" s="1"/>
      <c r="J77" s="4">
        <v>0</v>
      </c>
      <c r="K77" s="5"/>
      <c r="L77" s="4">
        <v>0</v>
      </c>
      <c r="M77" s="5"/>
      <c r="N77" s="4">
        <f>ROUND((J77-L77),5)</f>
        <v>0</v>
      </c>
      <c r="O77" s="5"/>
      <c r="P77" s="6">
        <f>ROUND(IF(L77=0, IF(J77=0, 0, 1), J77/L77),5)</f>
        <v>0</v>
      </c>
    </row>
    <row r="78" spans="1:16" x14ac:dyDescent="0.35">
      <c r="A78" s="1"/>
      <c r="B78" s="1"/>
      <c r="C78" s="1"/>
      <c r="D78" s="1"/>
      <c r="E78" s="1"/>
      <c r="F78" s="1"/>
      <c r="G78" s="1"/>
      <c r="H78" s="1" t="s">
        <v>79</v>
      </c>
      <c r="I78" s="1"/>
      <c r="J78" s="4">
        <v>0</v>
      </c>
      <c r="K78" s="5"/>
      <c r="L78" s="4">
        <v>0</v>
      </c>
      <c r="M78" s="5"/>
      <c r="N78" s="4">
        <f>ROUND((J78-L78),5)</f>
        <v>0</v>
      </c>
      <c r="O78" s="5"/>
      <c r="P78" s="6">
        <f>ROUND(IF(L78=0, IF(J78=0, 0, 1), J78/L78),5)</f>
        <v>0</v>
      </c>
    </row>
    <row r="79" spans="1:16" ht="15" thickBot="1" x14ac:dyDescent="0.4">
      <c r="A79" s="1"/>
      <c r="B79" s="1"/>
      <c r="C79" s="1"/>
      <c r="D79" s="1"/>
      <c r="E79" s="1"/>
      <c r="F79" s="1"/>
      <c r="G79" s="1"/>
      <c r="H79" s="1" t="s">
        <v>80</v>
      </c>
      <c r="I79" s="1"/>
      <c r="J79" s="13">
        <v>0</v>
      </c>
      <c r="K79" s="5"/>
      <c r="L79" s="13">
        <v>0</v>
      </c>
      <c r="M79" s="5"/>
      <c r="N79" s="13">
        <f>ROUND((J79-L79),5)</f>
        <v>0</v>
      </c>
      <c r="O79" s="5"/>
      <c r="P79" s="14">
        <f>ROUND(IF(L79=0, IF(J79=0, 0, 1), J79/L79),5)</f>
        <v>0</v>
      </c>
    </row>
    <row r="80" spans="1:16" x14ac:dyDescent="0.35">
      <c r="A80" s="1"/>
      <c r="B80" s="1"/>
      <c r="C80" s="1"/>
      <c r="D80" s="1"/>
      <c r="E80" s="1"/>
      <c r="F80" s="1"/>
      <c r="G80" s="1" t="s">
        <v>81</v>
      </c>
      <c r="H80" s="1"/>
      <c r="I80" s="1"/>
      <c r="J80" s="4">
        <f>ROUND(SUM(J72:J79),5)</f>
        <v>3048.81</v>
      </c>
      <c r="K80" s="5"/>
      <c r="L80" s="4">
        <f>ROUND(SUM(L72:L79),5)</f>
        <v>0</v>
      </c>
      <c r="M80" s="5"/>
      <c r="N80" s="4">
        <f>ROUND((J80-L80),5)</f>
        <v>3048.81</v>
      </c>
      <c r="O80" s="5"/>
      <c r="P80" s="6">
        <f>ROUND(IF(L80=0, IF(J80=0, 0, 1), J80/L80),5)</f>
        <v>1</v>
      </c>
    </row>
    <row r="81" spans="1:16" x14ac:dyDescent="0.35">
      <c r="A81" s="1"/>
      <c r="B81" s="1"/>
      <c r="C81" s="1"/>
      <c r="D81" s="1"/>
      <c r="E81" s="1"/>
      <c r="F81" s="1"/>
      <c r="G81" s="1" t="s">
        <v>82</v>
      </c>
      <c r="H81" s="1"/>
      <c r="I81" s="1"/>
      <c r="J81" s="4"/>
      <c r="K81" s="5"/>
      <c r="L81" s="4"/>
      <c r="M81" s="5"/>
      <c r="N81" s="4"/>
      <c r="O81" s="5"/>
      <c r="P81" s="6"/>
    </row>
    <row r="82" spans="1:16" x14ac:dyDescent="0.35">
      <c r="A82" s="1"/>
      <c r="B82" s="1"/>
      <c r="C82" s="1"/>
      <c r="D82" s="1"/>
      <c r="E82" s="1"/>
      <c r="F82" s="1"/>
      <c r="G82" s="1"/>
      <c r="H82" s="1" t="s">
        <v>83</v>
      </c>
      <c r="I82" s="1"/>
      <c r="J82" s="4">
        <v>722.66</v>
      </c>
      <c r="K82" s="5"/>
      <c r="L82" s="4">
        <v>0</v>
      </c>
      <c r="M82" s="5"/>
      <c r="N82" s="4">
        <f>ROUND((J82-L82),5)</f>
        <v>722.66</v>
      </c>
      <c r="O82" s="5"/>
      <c r="P82" s="6">
        <f>ROUND(IF(L82=0, IF(J82=0, 0, 1), J82/L82),5)</f>
        <v>1</v>
      </c>
    </row>
    <row r="83" spans="1:16" x14ac:dyDescent="0.35">
      <c r="A83" s="1"/>
      <c r="B83" s="1"/>
      <c r="C83" s="1"/>
      <c r="D83" s="1"/>
      <c r="E83" s="1"/>
      <c r="F83" s="1"/>
      <c r="G83" s="1"/>
      <c r="H83" s="1" t="s">
        <v>84</v>
      </c>
      <c r="I83" s="1"/>
      <c r="J83" s="4">
        <v>578.98</v>
      </c>
      <c r="K83" s="5"/>
      <c r="L83" s="4">
        <v>0</v>
      </c>
      <c r="M83" s="5"/>
      <c r="N83" s="4">
        <f>ROUND((J83-L83),5)</f>
        <v>578.98</v>
      </c>
      <c r="O83" s="5"/>
      <c r="P83" s="6">
        <f>ROUND(IF(L83=0, IF(J83=0, 0, 1), J83/L83),5)</f>
        <v>1</v>
      </c>
    </row>
    <row r="84" spans="1:16" ht="15" thickBot="1" x14ac:dyDescent="0.4">
      <c r="A84" s="1"/>
      <c r="B84" s="1"/>
      <c r="C84" s="1"/>
      <c r="D84" s="1"/>
      <c r="E84" s="1"/>
      <c r="F84" s="1"/>
      <c r="G84" s="1"/>
      <c r="H84" s="1" t="s">
        <v>85</v>
      </c>
      <c r="I84" s="1"/>
      <c r="J84" s="13">
        <v>75.3</v>
      </c>
      <c r="K84" s="5"/>
      <c r="L84" s="13">
        <v>0</v>
      </c>
      <c r="M84" s="5"/>
      <c r="N84" s="13">
        <f>ROUND((J84-L84),5)</f>
        <v>75.3</v>
      </c>
      <c r="O84" s="5"/>
      <c r="P84" s="14">
        <f>ROUND(IF(L84=0, IF(J84=0, 0, 1), J84/L84),5)</f>
        <v>1</v>
      </c>
    </row>
    <row r="85" spans="1:16" x14ac:dyDescent="0.35">
      <c r="A85" s="1"/>
      <c r="B85" s="1"/>
      <c r="C85" s="1"/>
      <c r="D85" s="1"/>
      <c r="E85" s="1"/>
      <c r="F85" s="1"/>
      <c r="G85" s="1" t="s">
        <v>86</v>
      </c>
      <c r="H85" s="1"/>
      <c r="I85" s="1"/>
      <c r="J85" s="4">
        <f>ROUND(SUM(J81:J84),5)</f>
        <v>1376.94</v>
      </c>
      <c r="K85" s="5"/>
      <c r="L85" s="4">
        <f>ROUND(SUM(L81:L84),5)</f>
        <v>0</v>
      </c>
      <c r="M85" s="5"/>
      <c r="N85" s="4">
        <f>ROUND((J85-L85),5)</f>
        <v>1376.94</v>
      </c>
      <c r="O85" s="5"/>
      <c r="P85" s="6">
        <f>ROUND(IF(L85=0, IF(J85=0, 0, 1), J85/L85),5)</f>
        <v>1</v>
      </c>
    </row>
    <row r="86" spans="1:16" ht="15" thickBot="1" x14ac:dyDescent="0.4">
      <c r="A86" s="1"/>
      <c r="B86" s="1"/>
      <c r="C86" s="1"/>
      <c r="D86" s="1"/>
      <c r="E86" s="1"/>
      <c r="F86" s="1"/>
      <c r="G86" s="1" t="s">
        <v>87</v>
      </c>
      <c r="H86" s="1"/>
      <c r="I86" s="1"/>
      <c r="J86" s="13">
        <v>90</v>
      </c>
      <c r="K86" s="5"/>
      <c r="L86" s="13"/>
      <c r="M86" s="5"/>
      <c r="N86" s="13"/>
      <c r="O86" s="5"/>
      <c r="P86" s="14"/>
    </row>
    <row r="87" spans="1:16" x14ac:dyDescent="0.35">
      <c r="A87" s="1"/>
      <c r="B87" s="1"/>
      <c r="C87" s="1"/>
      <c r="D87" s="1"/>
      <c r="E87" s="1"/>
      <c r="F87" s="1" t="s">
        <v>88</v>
      </c>
      <c r="G87" s="1"/>
      <c r="H87" s="1"/>
      <c r="I87" s="1"/>
      <c r="J87" s="4">
        <f>ROUND(J56+SUM(J70:J71)+J80+SUM(J85:J86),5)</f>
        <v>48107.48</v>
      </c>
      <c r="K87" s="5"/>
      <c r="L87" s="4">
        <f>ROUND(L56+SUM(L70:L71)+L80+SUM(L85:L86),5)</f>
        <v>0</v>
      </c>
      <c r="M87" s="5"/>
      <c r="N87" s="4">
        <f>ROUND((J87-L87),5)</f>
        <v>48107.48</v>
      </c>
      <c r="O87" s="5"/>
      <c r="P87" s="6">
        <f>ROUND(IF(L87=0, IF(J87=0, 0, 1), J87/L87),5)</f>
        <v>1</v>
      </c>
    </row>
    <row r="88" spans="1:16" x14ac:dyDescent="0.35">
      <c r="A88" s="1"/>
      <c r="B88" s="1"/>
      <c r="C88" s="1"/>
      <c r="D88" s="1"/>
      <c r="E88" s="1"/>
      <c r="F88" s="1" t="s">
        <v>89</v>
      </c>
      <c r="G88" s="1"/>
      <c r="H88" s="1"/>
      <c r="I88" s="1"/>
      <c r="J88" s="4"/>
      <c r="K88" s="5"/>
      <c r="L88" s="4"/>
      <c r="M88" s="5"/>
      <c r="N88" s="4"/>
      <c r="O88" s="5"/>
      <c r="P88" s="6"/>
    </row>
    <row r="89" spans="1:16" x14ac:dyDescent="0.35">
      <c r="A89" s="1"/>
      <c r="B89" s="1"/>
      <c r="C89" s="1"/>
      <c r="D89" s="1"/>
      <c r="E89" s="1"/>
      <c r="F89" s="1"/>
      <c r="G89" s="1" t="s">
        <v>90</v>
      </c>
      <c r="H89" s="1"/>
      <c r="I89" s="1"/>
      <c r="J89" s="4">
        <v>245.5</v>
      </c>
      <c r="K89" s="5"/>
      <c r="L89" s="4">
        <v>0</v>
      </c>
      <c r="M89" s="5"/>
      <c r="N89" s="4">
        <f>ROUND((J89-L89),5)</f>
        <v>245.5</v>
      </c>
      <c r="O89" s="5"/>
      <c r="P89" s="6">
        <f>ROUND(IF(L89=0, IF(J89=0, 0, 1), J89/L89),5)</f>
        <v>1</v>
      </c>
    </row>
    <row r="90" spans="1:16" x14ac:dyDescent="0.35">
      <c r="A90" s="1"/>
      <c r="B90" s="1"/>
      <c r="C90" s="1"/>
      <c r="D90" s="1"/>
      <c r="E90" s="1"/>
      <c r="F90" s="1"/>
      <c r="G90" s="1" t="s">
        <v>91</v>
      </c>
      <c r="H90" s="1"/>
      <c r="I90" s="1"/>
      <c r="J90" s="4">
        <v>0</v>
      </c>
      <c r="K90" s="5"/>
      <c r="L90" s="4">
        <v>0</v>
      </c>
      <c r="M90" s="5"/>
      <c r="N90" s="4">
        <f>ROUND((J90-L90),5)</f>
        <v>0</v>
      </c>
      <c r="O90" s="5"/>
      <c r="P90" s="6">
        <f>ROUND(IF(L90=0, IF(J90=0, 0, 1), J90/L90),5)</f>
        <v>0</v>
      </c>
    </row>
    <row r="91" spans="1:16" ht="15" thickBot="1" x14ac:dyDescent="0.4">
      <c r="A91" s="1"/>
      <c r="B91" s="1"/>
      <c r="C91" s="1"/>
      <c r="D91" s="1"/>
      <c r="E91" s="1"/>
      <c r="F91" s="1"/>
      <c r="G91" s="1" t="s">
        <v>92</v>
      </c>
      <c r="H91" s="1"/>
      <c r="I91" s="1"/>
      <c r="J91" s="13">
        <v>0</v>
      </c>
      <c r="K91" s="5"/>
      <c r="L91" s="13">
        <v>0</v>
      </c>
      <c r="M91" s="5"/>
      <c r="N91" s="13">
        <f>ROUND((J91-L91),5)</f>
        <v>0</v>
      </c>
      <c r="O91" s="5"/>
      <c r="P91" s="14">
        <f>ROUND(IF(L91=0, IF(J91=0, 0, 1), J91/L91),5)</f>
        <v>0</v>
      </c>
    </row>
    <row r="92" spans="1:16" x14ac:dyDescent="0.35">
      <c r="A92" s="1"/>
      <c r="B92" s="1"/>
      <c r="C92" s="1"/>
      <c r="D92" s="1"/>
      <c r="E92" s="1"/>
      <c r="F92" s="1" t="s">
        <v>93</v>
      </c>
      <c r="G92" s="1"/>
      <c r="H92" s="1"/>
      <c r="I92" s="1"/>
      <c r="J92" s="4">
        <f>ROUND(SUM(J88:J91),5)</f>
        <v>245.5</v>
      </c>
      <c r="K92" s="5"/>
      <c r="L92" s="4">
        <f>ROUND(SUM(L88:L91),5)</f>
        <v>0</v>
      </c>
      <c r="M92" s="5"/>
      <c r="N92" s="4">
        <f>ROUND((J92-L92),5)</f>
        <v>245.5</v>
      </c>
      <c r="O92" s="5"/>
      <c r="P92" s="6">
        <f>ROUND(IF(L92=0, IF(J92=0, 0, 1), J92/L92),5)</f>
        <v>1</v>
      </c>
    </row>
    <row r="93" spans="1:16" x14ac:dyDescent="0.35">
      <c r="A93" s="1"/>
      <c r="B93" s="1"/>
      <c r="C93" s="1"/>
      <c r="D93" s="1"/>
      <c r="E93" s="1"/>
      <c r="F93" s="1" t="s">
        <v>94</v>
      </c>
      <c r="G93" s="1"/>
      <c r="H93" s="1"/>
      <c r="I93" s="1"/>
      <c r="J93" s="4"/>
      <c r="K93" s="5"/>
      <c r="L93" s="4"/>
      <c r="M93" s="5"/>
      <c r="N93" s="4"/>
      <c r="O93" s="5"/>
      <c r="P93" s="6"/>
    </row>
    <row r="94" spans="1:16" x14ac:dyDescent="0.35">
      <c r="A94" s="1"/>
      <c r="B94" s="1"/>
      <c r="C94" s="1"/>
      <c r="D94" s="1"/>
      <c r="E94" s="1"/>
      <c r="F94" s="1"/>
      <c r="G94" s="1" t="s">
        <v>95</v>
      </c>
      <c r="H94" s="1"/>
      <c r="I94" s="1"/>
      <c r="J94" s="4"/>
      <c r="K94" s="5"/>
      <c r="L94" s="4"/>
      <c r="M94" s="5"/>
      <c r="N94" s="4"/>
      <c r="O94" s="5"/>
      <c r="P94" s="6"/>
    </row>
    <row r="95" spans="1:16" x14ac:dyDescent="0.35">
      <c r="A95" s="1"/>
      <c r="B95" s="1"/>
      <c r="C95" s="1"/>
      <c r="D95" s="1"/>
      <c r="E95" s="1"/>
      <c r="F95" s="1"/>
      <c r="G95" s="1"/>
      <c r="H95" s="1" t="s">
        <v>96</v>
      </c>
      <c r="I95" s="1"/>
      <c r="J95" s="4"/>
      <c r="K95" s="5"/>
      <c r="L95" s="4"/>
      <c r="M95" s="5"/>
      <c r="N95" s="4"/>
      <c r="O95" s="5"/>
      <c r="P95" s="6"/>
    </row>
    <row r="96" spans="1:16" x14ac:dyDescent="0.35">
      <c r="A96" s="1"/>
      <c r="B96" s="1"/>
      <c r="C96" s="1"/>
      <c r="D96" s="1"/>
      <c r="E96" s="1"/>
      <c r="F96" s="1"/>
      <c r="G96" s="1"/>
      <c r="H96" s="1"/>
      <c r="I96" s="1" t="s">
        <v>97</v>
      </c>
      <c r="J96" s="4">
        <v>244.64</v>
      </c>
      <c r="K96" s="5"/>
      <c r="L96" s="4"/>
      <c r="M96" s="5"/>
      <c r="N96" s="4"/>
      <c r="O96" s="5"/>
      <c r="P96" s="6"/>
    </row>
    <row r="97" spans="1:16" ht="15" thickBot="1" x14ac:dyDescent="0.4">
      <c r="A97" s="1"/>
      <c r="B97" s="1"/>
      <c r="C97" s="1"/>
      <c r="D97" s="1"/>
      <c r="E97" s="1"/>
      <c r="F97" s="1"/>
      <c r="G97" s="1"/>
      <c r="H97" s="1"/>
      <c r="I97" s="1" t="s">
        <v>98</v>
      </c>
      <c r="J97" s="13">
        <v>2664.71</v>
      </c>
      <c r="K97" s="5"/>
      <c r="L97" s="13">
        <v>0</v>
      </c>
      <c r="M97" s="5"/>
      <c r="N97" s="13">
        <f>ROUND((J97-L97),5)</f>
        <v>2664.71</v>
      </c>
      <c r="O97" s="5"/>
      <c r="P97" s="14">
        <f>ROUND(IF(L97=0, IF(J97=0, 0, 1), J97/L97),5)</f>
        <v>1</v>
      </c>
    </row>
    <row r="98" spans="1:16" x14ac:dyDescent="0.35">
      <c r="A98" s="1"/>
      <c r="B98" s="1"/>
      <c r="C98" s="1"/>
      <c r="D98" s="1"/>
      <c r="E98" s="1"/>
      <c r="F98" s="1"/>
      <c r="G98" s="1"/>
      <c r="H98" s="1" t="s">
        <v>99</v>
      </c>
      <c r="I98" s="1"/>
      <c r="J98" s="4">
        <f>ROUND(SUM(J95:J97),5)</f>
        <v>2909.35</v>
      </c>
      <c r="K98" s="5"/>
      <c r="L98" s="4">
        <f>ROUND(SUM(L95:L97),5)</f>
        <v>0</v>
      </c>
      <c r="M98" s="5"/>
      <c r="N98" s="4">
        <f>ROUND((J98-L98),5)</f>
        <v>2909.35</v>
      </c>
      <c r="O98" s="5"/>
      <c r="P98" s="6">
        <f>ROUND(IF(L98=0, IF(J98=0, 0, 1), J98/L98),5)</f>
        <v>1</v>
      </c>
    </row>
    <row r="99" spans="1:16" x14ac:dyDescent="0.35">
      <c r="A99" s="1"/>
      <c r="B99" s="1"/>
      <c r="C99" s="1"/>
      <c r="D99" s="1"/>
      <c r="E99" s="1"/>
      <c r="F99" s="1"/>
      <c r="G99" s="1"/>
      <c r="H99" s="1" t="s">
        <v>100</v>
      </c>
      <c r="I99" s="1"/>
      <c r="J99" s="4">
        <v>0</v>
      </c>
      <c r="K99" s="5"/>
      <c r="L99" s="4">
        <v>0</v>
      </c>
      <c r="M99" s="5"/>
      <c r="N99" s="4">
        <f>ROUND((J99-L99),5)</f>
        <v>0</v>
      </c>
      <c r="O99" s="5"/>
      <c r="P99" s="6">
        <f>ROUND(IF(L99=0, IF(J99=0, 0, 1), J99/L99),5)</f>
        <v>0</v>
      </c>
    </row>
    <row r="100" spans="1:16" x14ac:dyDescent="0.35">
      <c r="A100" s="1"/>
      <c r="B100" s="1"/>
      <c r="C100" s="1"/>
      <c r="D100" s="1"/>
      <c r="E100" s="1"/>
      <c r="F100" s="1"/>
      <c r="G100" s="1"/>
      <c r="H100" s="1" t="s">
        <v>101</v>
      </c>
      <c r="I100" s="1"/>
      <c r="J100" s="4">
        <v>0</v>
      </c>
      <c r="K100" s="5"/>
      <c r="L100" s="4">
        <v>0</v>
      </c>
      <c r="M100" s="5"/>
      <c r="N100" s="4">
        <f>ROUND((J100-L100),5)</f>
        <v>0</v>
      </c>
      <c r="O100" s="5"/>
      <c r="P100" s="6">
        <f>ROUND(IF(L100=0, IF(J100=0, 0, 1), J100/L100),5)</f>
        <v>0</v>
      </c>
    </row>
    <row r="101" spans="1:16" ht="15" thickBot="1" x14ac:dyDescent="0.4">
      <c r="A101" s="1"/>
      <c r="B101" s="1"/>
      <c r="C101" s="1"/>
      <c r="D101" s="1"/>
      <c r="E101" s="1"/>
      <c r="F101" s="1"/>
      <c r="G101" s="1"/>
      <c r="H101" s="1" t="s">
        <v>102</v>
      </c>
      <c r="I101" s="1"/>
      <c r="J101" s="13">
        <v>0</v>
      </c>
      <c r="K101" s="5"/>
      <c r="L101" s="13">
        <v>0</v>
      </c>
      <c r="M101" s="5"/>
      <c r="N101" s="13">
        <f>ROUND((J101-L101),5)</f>
        <v>0</v>
      </c>
      <c r="O101" s="5"/>
      <c r="P101" s="14">
        <f>ROUND(IF(L101=0, IF(J101=0, 0, 1), J101/L101),5)</f>
        <v>0</v>
      </c>
    </row>
    <row r="102" spans="1:16" x14ac:dyDescent="0.35">
      <c r="A102" s="1"/>
      <c r="B102" s="1"/>
      <c r="C102" s="1"/>
      <c r="D102" s="1"/>
      <c r="E102" s="1"/>
      <c r="F102" s="1"/>
      <c r="G102" s="1" t="s">
        <v>103</v>
      </c>
      <c r="H102" s="1"/>
      <c r="I102" s="1"/>
      <c r="J102" s="4">
        <f>ROUND(J94+SUM(J98:J101),5)</f>
        <v>2909.35</v>
      </c>
      <c r="K102" s="5"/>
      <c r="L102" s="4">
        <f>ROUND(L94+SUM(L98:L101),5)</f>
        <v>0</v>
      </c>
      <c r="M102" s="5"/>
      <c r="N102" s="4">
        <f>ROUND((J102-L102),5)</f>
        <v>2909.35</v>
      </c>
      <c r="O102" s="5"/>
      <c r="P102" s="6">
        <f>ROUND(IF(L102=0, IF(J102=0, 0, 1), J102/L102),5)</f>
        <v>1</v>
      </c>
    </row>
    <row r="103" spans="1:16" x14ac:dyDescent="0.35">
      <c r="A103" s="1"/>
      <c r="B103" s="1"/>
      <c r="C103" s="1"/>
      <c r="D103" s="1"/>
      <c r="E103" s="1"/>
      <c r="F103" s="1"/>
      <c r="G103" s="1" t="s">
        <v>104</v>
      </c>
      <c r="H103" s="1"/>
      <c r="I103" s="1"/>
      <c r="J103" s="4">
        <v>6.25</v>
      </c>
      <c r="K103" s="5"/>
      <c r="L103" s="4"/>
      <c r="M103" s="5"/>
      <c r="N103" s="4"/>
      <c r="O103" s="5"/>
      <c r="P103" s="6"/>
    </row>
    <row r="104" spans="1:16" x14ac:dyDescent="0.35">
      <c r="A104" s="1"/>
      <c r="B104" s="1"/>
      <c r="C104" s="1"/>
      <c r="D104" s="1"/>
      <c r="E104" s="1"/>
      <c r="F104" s="1"/>
      <c r="G104" s="1" t="s">
        <v>105</v>
      </c>
      <c r="H104" s="1"/>
      <c r="I104" s="1"/>
      <c r="J104" s="4"/>
      <c r="K104" s="5"/>
      <c r="L104" s="4"/>
      <c r="M104" s="5"/>
      <c r="N104" s="4"/>
      <c r="O104" s="5"/>
      <c r="P104" s="6"/>
    </row>
    <row r="105" spans="1:16" x14ac:dyDescent="0.35">
      <c r="A105" s="1"/>
      <c r="B105" s="1"/>
      <c r="C105" s="1"/>
      <c r="D105" s="1"/>
      <c r="E105" s="1"/>
      <c r="F105" s="1"/>
      <c r="G105" s="1"/>
      <c r="H105" s="1" t="s">
        <v>106</v>
      </c>
      <c r="I105" s="1"/>
      <c r="J105" s="4">
        <v>-154.97999999999999</v>
      </c>
      <c r="K105" s="5"/>
      <c r="L105" s="4">
        <v>0</v>
      </c>
      <c r="M105" s="5"/>
      <c r="N105" s="4">
        <f>ROUND((J105-L105),5)</f>
        <v>-154.97999999999999</v>
      </c>
      <c r="O105" s="5"/>
      <c r="P105" s="6">
        <f>ROUND(IF(L105=0, IF(J105=0, 0, 1), J105/L105),5)</f>
        <v>1</v>
      </c>
    </row>
    <row r="106" spans="1:16" x14ac:dyDescent="0.35">
      <c r="A106" s="1"/>
      <c r="B106" s="1"/>
      <c r="C106" s="1"/>
      <c r="D106" s="1"/>
      <c r="E106" s="1"/>
      <c r="F106" s="1"/>
      <c r="G106" s="1"/>
      <c r="H106" s="1" t="s">
        <v>107</v>
      </c>
      <c r="I106" s="1"/>
      <c r="J106" s="4">
        <v>0</v>
      </c>
      <c r="K106" s="5"/>
      <c r="L106" s="4">
        <v>0</v>
      </c>
      <c r="M106" s="5"/>
      <c r="N106" s="4">
        <f>ROUND((J106-L106),5)</f>
        <v>0</v>
      </c>
      <c r="O106" s="5"/>
      <c r="P106" s="6">
        <f>ROUND(IF(L106=0, IF(J106=0, 0, 1), J106/L106),5)</f>
        <v>0</v>
      </c>
    </row>
    <row r="107" spans="1:16" x14ac:dyDescent="0.35">
      <c r="A107" s="1"/>
      <c r="B107" s="1"/>
      <c r="C107" s="1"/>
      <c r="D107" s="1"/>
      <c r="E107" s="1"/>
      <c r="F107" s="1"/>
      <c r="G107" s="1"/>
      <c r="H107" s="1" t="s">
        <v>108</v>
      </c>
      <c r="I107" s="1"/>
      <c r="J107" s="4">
        <v>360.26</v>
      </c>
      <c r="K107" s="5"/>
      <c r="L107" s="4">
        <v>0</v>
      </c>
      <c r="M107" s="5"/>
      <c r="N107" s="4">
        <f>ROUND((J107-L107),5)</f>
        <v>360.26</v>
      </c>
      <c r="O107" s="5"/>
      <c r="P107" s="6">
        <f>ROUND(IF(L107=0, IF(J107=0, 0, 1), J107/L107),5)</f>
        <v>1</v>
      </c>
    </row>
    <row r="108" spans="1:16" x14ac:dyDescent="0.35">
      <c r="A108" s="1"/>
      <c r="B108" s="1"/>
      <c r="C108" s="1"/>
      <c r="D108" s="1"/>
      <c r="E108" s="1"/>
      <c r="F108" s="1"/>
      <c r="G108" s="1"/>
      <c r="H108" s="1" t="s">
        <v>109</v>
      </c>
      <c r="I108" s="1"/>
      <c r="J108" s="4">
        <v>85.94</v>
      </c>
      <c r="K108" s="5"/>
      <c r="L108" s="4">
        <v>0</v>
      </c>
      <c r="M108" s="5"/>
      <c r="N108" s="4">
        <f>ROUND((J108-L108),5)</f>
        <v>85.94</v>
      </c>
      <c r="O108" s="5"/>
      <c r="P108" s="6">
        <f>ROUND(IF(L108=0, IF(J108=0, 0, 1), J108/L108),5)</f>
        <v>1</v>
      </c>
    </row>
    <row r="109" spans="1:16" ht="15" thickBot="1" x14ac:dyDescent="0.4">
      <c r="A109" s="1"/>
      <c r="B109" s="1"/>
      <c r="C109" s="1"/>
      <c r="D109" s="1"/>
      <c r="E109" s="1"/>
      <c r="F109" s="1"/>
      <c r="G109" s="1"/>
      <c r="H109" s="1" t="s">
        <v>110</v>
      </c>
      <c r="I109" s="1"/>
      <c r="J109" s="13">
        <v>85.94</v>
      </c>
      <c r="K109" s="5"/>
      <c r="L109" s="13">
        <v>0</v>
      </c>
      <c r="M109" s="5"/>
      <c r="N109" s="13">
        <f>ROUND((J109-L109),5)</f>
        <v>85.94</v>
      </c>
      <c r="O109" s="5"/>
      <c r="P109" s="14">
        <f>ROUND(IF(L109=0, IF(J109=0, 0, 1), J109/L109),5)</f>
        <v>1</v>
      </c>
    </row>
    <row r="110" spans="1:16" x14ac:dyDescent="0.35">
      <c r="A110" s="1"/>
      <c r="B110" s="1"/>
      <c r="C110" s="1"/>
      <c r="D110" s="1"/>
      <c r="E110" s="1"/>
      <c r="F110" s="1"/>
      <c r="G110" s="1" t="s">
        <v>111</v>
      </c>
      <c r="H110" s="1"/>
      <c r="I110" s="1"/>
      <c r="J110" s="4">
        <f>ROUND(SUM(J104:J109),5)</f>
        <v>377.16</v>
      </c>
      <c r="K110" s="5"/>
      <c r="L110" s="4">
        <f>ROUND(SUM(L104:L109),5)</f>
        <v>0</v>
      </c>
      <c r="M110" s="5"/>
      <c r="N110" s="4">
        <f>ROUND((J110-L110),5)</f>
        <v>377.16</v>
      </c>
      <c r="O110" s="5"/>
      <c r="P110" s="6">
        <f>ROUND(IF(L110=0, IF(J110=0, 0, 1), J110/L110),5)</f>
        <v>1</v>
      </c>
    </row>
    <row r="111" spans="1:16" x14ac:dyDescent="0.35">
      <c r="A111" s="1"/>
      <c r="B111" s="1"/>
      <c r="C111" s="1"/>
      <c r="D111" s="1"/>
      <c r="E111" s="1"/>
      <c r="F111" s="1"/>
      <c r="G111" s="1" t="s">
        <v>112</v>
      </c>
      <c r="H111" s="1"/>
      <c r="I111" s="1"/>
      <c r="J111" s="4"/>
      <c r="K111" s="5"/>
      <c r="L111" s="4"/>
      <c r="M111" s="5"/>
      <c r="N111" s="4"/>
      <c r="O111" s="5"/>
      <c r="P111" s="6"/>
    </row>
    <row r="112" spans="1:16" x14ac:dyDescent="0.35">
      <c r="A112" s="1"/>
      <c r="B112" s="1"/>
      <c r="C112" s="1"/>
      <c r="D112" s="1"/>
      <c r="E112" s="1"/>
      <c r="F112" s="1"/>
      <c r="G112" s="1"/>
      <c r="H112" s="1" t="s">
        <v>113</v>
      </c>
      <c r="I112" s="1"/>
      <c r="J112" s="4"/>
      <c r="K112" s="5"/>
      <c r="L112" s="4"/>
      <c r="M112" s="5"/>
      <c r="N112" s="4"/>
      <c r="O112" s="5"/>
      <c r="P112" s="6"/>
    </row>
    <row r="113" spans="1:16" x14ac:dyDescent="0.35">
      <c r="A113" s="1"/>
      <c r="B113" s="1"/>
      <c r="C113" s="1"/>
      <c r="D113" s="1"/>
      <c r="E113" s="1"/>
      <c r="F113" s="1"/>
      <c r="G113" s="1"/>
      <c r="H113" s="1"/>
      <c r="I113" s="1" t="s">
        <v>114</v>
      </c>
      <c r="J113" s="4">
        <v>855.69</v>
      </c>
      <c r="K113" s="5"/>
      <c r="L113" s="4">
        <v>0</v>
      </c>
      <c r="M113" s="5"/>
      <c r="N113" s="4">
        <f>ROUND((J113-L113),5)</f>
        <v>855.69</v>
      </c>
      <c r="O113" s="5"/>
      <c r="P113" s="6">
        <f>ROUND(IF(L113=0, IF(J113=0, 0, 1), J113/L113),5)</f>
        <v>1</v>
      </c>
    </row>
    <row r="114" spans="1:16" x14ac:dyDescent="0.35">
      <c r="A114" s="1"/>
      <c r="B114" s="1"/>
      <c r="C114" s="1"/>
      <c r="D114" s="1"/>
      <c r="E114" s="1"/>
      <c r="F114" s="1"/>
      <c r="G114" s="1"/>
      <c r="H114" s="1"/>
      <c r="I114" s="1" t="s">
        <v>115</v>
      </c>
      <c r="J114" s="4">
        <v>21.8</v>
      </c>
      <c r="K114" s="5"/>
      <c r="L114" s="4">
        <v>0</v>
      </c>
      <c r="M114" s="5"/>
      <c r="N114" s="4">
        <f>ROUND((J114-L114),5)</f>
        <v>21.8</v>
      </c>
      <c r="O114" s="5"/>
      <c r="P114" s="6">
        <f>ROUND(IF(L114=0, IF(J114=0, 0, 1), J114/L114),5)</f>
        <v>1</v>
      </c>
    </row>
    <row r="115" spans="1:16" ht="15" thickBot="1" x14ac:dyDescent="0.4">
      <c r="A115" s="1"/>
      <c r="B115" s="1"/>
      <c r="C115" s="1"/>
      <c r="D115" s="1"/>
      <c r="E115" s="1"/>
      <c r="F115" s="1"/>
      <c r="G115" s="1"/>
      <c r="H115" s="1"/>
      <c r="I115" s="1" t="s">
        <v>116</v>
      </c>
      <c r="J115" s="13">
        <v>38.21</v>
      </c>
      <c r="K115" s="5"/>
      <c r="L115" s="13">
        <v>0</v>
      </c>
      <c r="M115" s="5"/>
      <c r="N115" s="13">
        <f>ROUND((J115-L115),5)</f>
        <v>38.21</v>
      </c>
      <c r="O115" s="5"/>
      <c r="P115" s="14">
        <f>ROUND(IF(L115=0, IF(J115=0, 0, 1), J115/L115),5)</f>
        <v>1</v>
      </c>
    </row>
    <row r="116" spans="1:16" x14ac:dyDescent="0.35">
      <c r="A116" s="1"/>
      <c r="B116" s="1"/>
      <c r="C116" s="1"/>
      <c r="D116" s="1"/>
      <c r="E116" s="1"/>
      <c r="F116" s="1"/>
      <c r="G116" s="1"/>
      <c r="H116" s="1" t="s">
        <v>117</v>
      </c>
      <c r="I116" s="1"/>
      <c r="J116" s="4">
        <f>ROUND(SUM(J112:J115),5)</f>
        <v>915.7</v>
      </c>
      <c r="K116" s="5"/>
      <c r="L116" s="4">
        <f>ROUND(SUM(L112:L115),5)</f>
        <v>0</v>
      </c>
      <c r="M116" s="5"/>
      <c r="N116" s="4">
        <f>ROUND((J116-L116),5)</f>
        <v>915.7</v>
      </c>
      <c r="O116" s="5"/>
      <c r="P116" s="6">
        <f>ROUND(IF(L116=0, IF(J116=0, 0, 1), J116/L116),5)</f>
        <v>1</v>
      </c>
    </row>
    <row r="117" spans="1:16" x14ac:dyDescent="0.35">
      <c r="A117" s="1"/>
      <c r="B117" s="1"/>
      <c r="C117" s="1"/>
      <c r="D117" s="1"/>
      <c r="E117" s="1"/>
      <c r="F117" s="1"/>
      <c r="G117" s="1"/>
      <c r="H117" s="1" t="s">
        <v>118</v>
      </c>
      <c r="I117" s="1"/>
      <c r="J117" s="4">
        <v>0</v>
      </c>
      <c r="K117" s="5"/>
      <c r="L117" s="4">
        <v>0</v>
      </c>
      <c r="M117" s="5"/>
      <c r="N117" s="4">
        <f>ROUND((J117-L117),5)</f>
        <v>0</v>
      </c>
      <c r="O117" s="5"/>
      <c r="P117" s="6">
        <f>ROUND(IF(L117=0, IF(J117=0, 0, 1), J117/L117),5)</f>
        <v>0</v>
      </c>
    </row>
    <row r="118" spans="1:16" ht="15" thickBot="1" x14ac:dyDescent="0.4">
      <c r="A118" s="1"/>
      <c r="B118" s="1"/>
      <c r="C118" s="1"/>
      <c r="D118" s="1"/>
      <c r="E118" s="1"/>
      <c r="F118" s="1"/>
      <c r="G118" s="1"/>
      <c r="H118" s="1" t="s">
        <v>119</v>
      </c>
      <c r="I118" s="1"/>
      <c r="J118" s="13">
        <v>358.23</v>
      </c>
      <c r="K118" s="5"/>
      <c r="L118" s="13">
        <v>0</v>
      </c>
      <c r="M118" s="5"/>
      <c r="N118" s="13">
        <f>ROUND((J118-L118),5)</f>
        <v>358.23</v>
      </c>
      <c r="O118" s="5"/>
      <c r="P118" s="14">
        <f>ROUND(IF(L118=0, IF(J118=0, 0, 1), J118/L118),5)</f>
        <v>1</v>
      </c>
    </row>
    <row r="119" spans="1:16" x14ac:dyDescent="0.35">
      <c r="A119" s="1"/>
      <c r="B119" s="1"/>
      <c r="C119" s="1"/>
      <c r="D119" s="1"/>
      <c r="E119" s="1"/>
      <c r="F119" s="1"/>
      <c r="G119" s="1" t="s">
        <v>120</v>
      </c>
      <c r="H119" s="1"/>
      <c r="I119" s="1"/>
      <c r="J119" s="4">
        <f>ROUND(J111+SUM(J116:J118),5)</f>
        <v>1273.93</v>
      </c>
      <c r="K119" s="5"/>
      <c r="L119" s="4">
        <f>ROUND(L111+SUM(L116:L118),5)</f>
        <v>0</v>
      </c>
      <c r="M119" s="5"/>
      <c r="N119" s="4">
        <f>ROUND((J119-L119),5)</f>
        <v>1273.93</v>
      </c>
      <c r="O119" s="5"/>
      <c r="P119" s="6">
        <f>ROUND(IF(L119=0, IF(J119=0, 0, 1), J119/L119),5)</f>
        <v>1</v>
      </c>
    </row>
    <row r="120" spans="1:16" ht="15" thickBot="1" x14ac:dyDescent="0.4">
      <c r="A120" s="1"/>
      <c r="B120" s="1"/>
      <c r="C120" s="1"/>
      <c r="D120" s="1"/>
      <c r="E120" s="1"/>
      <c r="F120" s="1"/>
      <c r="G120" s="1" t="s">
        <v>121</v>
      </c>
      <c r="H120" s="1"/>
      <c r="I120" s="1"/>
      <c r="J120" s="7">
        <v>0</v>
      </c>
      <c r="K120" s="5"/>
      <c r="L120" s="7">
        <v>0</v>
      </c>
      <c r="M120" s="5"/>
      <c r="N120" s="7">
        <f>ROUND((J120-L120),5)</f>
        <v>0</v>
      </c>
      <c r="O120" s="5"/>
      <c r="P120" s="8">
        <f>ROUND(IF(L120=0, IF(J120=0, 0, 1), J120/L120),5)</f>
        <v>0</v>
      </c>
    </row>
    <row r="121" spans="1:16" ht="15" thickBot="1" x14ac:dyDescent="0.4">
      <c r="A121" s="1"/>
      <c r="B121" s="1"/>
      <c r="C121" s="1"/>
      <c r="D121" s="1"/>
      <c r="E121" s="1"/>
      <c r="F121" s="1" t="s">
        <v>122</v>
      </c>
      <c r="G121" s="1"/>
      <c r="H121" s="1"/>
      <c r="I121" s="1"/>
      <c r="J121" s="11">
        <f>ROUND(J93+SUM(J102:J103)+J110+SUM(J119:J120),5)</f>
        <v>4566.6899999999996</v>
      </c>
      <c r="K121" s="5"/>
      <c r="L121" s="11">
        <f>ROUND(L93+SUM(L102:L103)+L110+SUM(L119:L120),5)</f>
        <v>0</v>
      </c>
      <c r="M121" s="5"/>
      <c r="N121" s="11">
        <f>ROUND((J121-L121),5)</f>
        <v>4566.6899999999996</v>
      </c>
      <c r="O121" s="5"/>
      <c r="P121" s="12">
        <f>ROUND(IF(L121=0, IF(J121=0, 0, 1), J121/L121),5)</f>
        <v>1</v>
      </c>
    </row>
    <row r="122" spans="1:16" x14ac:dyDescent="0.35">
      <c r="A122" s="1"/>
      <c r="B122" s="1"/>
      <c r="C122" s="1"/>
      <c r="D122" s="1"/>
      <c r="E122" s="1" t="s">
        <v>123</v>
      </c>
      <c r="F122" s="1"/>
      <c r="G122" s="1"/>
      <c r="H122" s="1"/>
      <c r="I122" s="1"/>
      <c r="J122" s="4">
        <f>ROUND(SUM(J31:J37)+J40+J46+J55+J87+J92+J121,5)</f>
        <v>64533.07</v>
      </c>
      <c r="K122" s="5"/>
      <c r="L122" s="4">
        <f>ROUND(SUM(L31:L37)+L40+L46+L55+L87+L92+L121,5)</f>
        <v>0</v>
      </c>
      <c r="M122" s="5"/>
      <c r="N122" s="4">
        <f>ROUND((J122-L122),5)</f>
        <v>64533.07</v>
      </c>
      <c r="O122" s="5"/>
      <c r="P122" s="6">
        <f>ROUND(IF(L122=0, IF(J122=0, 0, 1), J122/L122),5)</f>
        <v>1</v>
      </c>
    </row>
    <row r="123" spans="1:16" x14ac:dyDescent="0.35">
      <c r="A123" s="1"/>
      <c r="B123" s="1"/>
      <c r="C123" s="1"/>
      <c r="D123" s="1"/>
      <c r="E123" s="1" t="s">
        <v>124</v>
      </c>
      <c r="F123" s="1"/>
      <c r="G123" s="1"/>
      <c r="H123" s="1"/>
      <c r="I123" s="1"/>
      <c r="J123" s="4"/>
      <c r="K123" s="5"/>
      <c r="L123" s="4"/>
      <c r="M123" s="5"/>
      <c r="N123" s="4"/>
      <c r="O123" s="5"/>
      <c r="P123" s="6"/>
    </row>
    <row r="124" spans="1:16" x14ac:dyDescent="0.35">
      <c r="A124" s="1"/>
      <c r="B124" s="1"/>
      <c r="C124" s="1"/>
      <c r="D124" s="1"/>
      <c r="E124" s="1"/>
      <c r="F124" s="1" t="s">
        <v>125</v>
      </c>
      <c r="G124" s="1"/>
      <c r="H124" s="1"/>
      <c r="I124" s="1"/>
      <c r="J124" s="4">
        <v>0</v>
      </c>
      <c r="K124" s="5"/>
      <c r="L124" s="4">
        <v>0</v>
      </c>
      <c r="M124" s="5"/>
      <c r="N124" s="4">
        <f>ROUND((J124-L124),5)</f>
        <v>0</v>
      </c>
      <c r="O124" s="5"/>
      <c r="P124" s="6">
        <f>ROUND(IF(L124=0, IF(J124=0, 0, 1), J124/L124),5)</f>
        <v>0</v>
      </c>
    </row>
    <row r="125" spans="1:16" ht="15" thickBot="1" x14ac:dyDescent="0.4">
      <c r="A125" s="1"/>
      <c r="B125" s="1"/>
      <c r="C125" s="1"/>
      <c r="D125" s="1"/>
      <c r="E125" s="1"/>
      <c r="F125" s="1" t="s">
        <v>126</v>
      </c>
      <c r="G125" s="1"/>
      <c r="H125" s="1"/>
      <c r="I125" s="1"/>
      <c r="J125" s="13">
        <v>0</v>
      </c>
      <c r="K125" s="5"/>
      <c r="L125" s="13">
        <v>0</v>
      </c>
      <c r="M125" s="5"/>
      <c r="N125" s="13">
        <f>ROUND((J125-L125),5)</f>
        <v>0</v>
      </c>
      <c r="O125" s="5"/>
      <c r="P125" s="14">
        <f>ROUND(IF(L125=0, IF(J125=0, 0, 1), J125/L125),5)</f>
        <v>0</v>
      </c>
    </row>
    <row r="126" spans="1:16" x14ac:dyDescent="0.35">
      <c r="A126" s="1"/>
      <c r="B126" s="1"/>
      <c r="C126" s="1"/>
      <c r="D126" s="1"/>
      <c r="E126" s="1" t="s">
        <v>127</v>
      </c>
      <c r="F126" s="1"/>
      <c r="G126" s="1"/>
      <c r="H126" s="1"/>
      <c r="I126" s="1"/>
      <c r="J126" s="4">
        <f>ROUND(SUM(J123:J125),5)</f>
        <v>0</v>
      </c>
      <c r="K126" s="5"/>
      <c r="L126" s="4">
        <f>ROUND(SUM(L123:L125),5)</f>
        <v>0</v>
      </c>
      <c r="M126" s="5"/>
      <c r="N126" s="4">
        <f>ROUND((J126-L126),5)</f>
        <v>0</v>
      </c>
      <c r="O126" s="5"/>
      <c r="P126" s="6">
        <f>ROUND(IF(L126=0, IF(J126=0, 0, 1), J126/L126),5)</f>
        <v>0</v>
      </c>
    </row>
    <row r="127" spans="1:16" x14ac:dyDescent="0.35">
      <c r="A127" s="1"/>
      <c r="B127" s="1"/>
      <c r="C127" s="1"/>
      <c r="D127" s="1"/>
      <c r="E127" s="1" t="s">
        <v>128</v>
      </c>
      <c r="F127" s="1"/>
      <c r="G127" s="1"/>
      <c r="H127" s="1"/>
      <c r="I127" s="1"/>
      <c r="J127" s="4"/>
      <c r="K127" s="5"/>
      <c r="L127" s="4"/>
      <c r="M127" s="5"/>
      <c r="N127" s="4"/>
      <c r="O127" s="5"/>
      <c r="P127" s="6"/>
    </row>
    <row r="128" spans="1:16" x14ac:dyDescent="0.35">
      <c r="A128" s="1"/>
      <c r="B128" s="1"/>
      <c r="C128" s="1"/>
      <c r="D128" s="1"/>
      <c r="E128" s="1"/>
      <c r="F128" s="1" t="s">
        <v>129</v>
      </c>
      <c r="G128" s="1"/>
      <c r="H128" s="1"/>
      <c r="I128" s="1"/>
      <c r="J128" s="4">
        <v>0</v>
      </c>
      <c r="K128" s="5"/>
      <c r="L128" s="4">
        <v>0</v>
      </c>
      <c r="M128" s="5"/>
      <c r="N128" s="4">
        <f>ROUND((J128-L128),5)</f>
        <v>0</v>
      </c>
      <c r="O128" s="5"/>
      <c r="P128" s="6">
        <f>ROUND(IF(L128=0, IF(J128=0, 0, 1), J128/L128),5)</f>
        <v>0</v>
      </c>
    </row>
    <row r="129" spans="1:16" x14ac:dyDescent="0.35">
      <c r="A129" s="1"/>
      <c r="B129" s="1"/>
      <c r="C129" s="1"/>
      <c r="D129" s="1"/>
      <c r="E129" s="1"/>
      <c r="F129" s="1" t="s">
        <v>130</v>
      </c>
      <c r="G129" s="1"/>
      <c r="H129" s="1"/>
      <c r="I129" s="1"/>
      <c r="J129" s="4">
        <v>0</v>
      </c>
      <c r="K129" s="5"/>
      <c r="L129" s="4">
        <v>0</v>
      </c>
      <c r="M129" s="5"/>
      <c r="N129" s="4">
        <f>ROUND((J129-L129),5)</f>
        <v>0</v>
      </c>
      <c r="O129" s="5"/>
      <c r="P129" s="6">
        <f>ROUND(IF(L129=0, IF(J129=0, 0, 1), J129/L129),5)</f>
        <v>0</v>
      </c>
    </row>
    <row r="130" spans="1:16" x14ac:dyDescent="0.35">
      <c r="A130" s="1"/>
      <c r="B130" s="1"/>
      <c r="C130" s="1"/>
      <c r="D130" s="1"/>
      <c r="E130" s="1"/>
      <c r="F130" s="1" t="s">
        <v>131</v>
      </c>
      <c r="G130" s="1"/>
      <c r="H130" s="1"/>
      <c r="I130" s="1"/>
      <c r="J130" s="4">
        <v>1626.44</v>
      </c>
      <c r="K130" s="5"/>
      <c r="L130" s="4">
        <v>0</v>
      </c>
      <c r="M130" s="5"/>
      <c r="N130" s="4">
        <f>ROUND((J130-L130),5)</f>
        <v>1626.44</v>
      </c>
      <c r="O130" s="5"/>
      <c r="P130" s="6">
        <f>ROUND(IF(L130=0, IF(J130=0, 0, 1), J130/L130),5)</f>
        <v>1</v>
      </c>
    </row>
    <row r="131" spans="1:16" x14ac:dyDescent="0.35">
      <c r="A131" s="1"/>
      <c r="B131" s="1"/>
      <c r="C131" s="1"/>
      <c r="D131" s="1"/>
      <c r="E131" s="1"/>
      <c r="F131" s="1" t="s">
        <v>132</v>
      </c>
      <c r="G131" s="1"/>
      <c r="H131" s="1"/>
      <c r="I131" s="1"/>
      <c r="J131" s="4">
        <v>0</v>
      </c>
      <c r="K131" s="5"/>
      <c r="L131" s="4">
        <v>0</v>
      </c>
      <c r="M131" s="5"/>
      <c r="N131" s="4">
        <f>ROUND((J131-L131),5)</f>
        <v>0</v>
      </c>
      <c r="O131" s="5"/>
      <c r="P131" s="6">
        <f>ROUND(IF(L131=0, IF(J131=0, 0, 1), J131/L131),5)</f>
        <v>0</v>
      </c>
    </row>
    <row r="132" spans="1:16" ht="15" thickBot="1" x14ac:dyDescent="0.4">
      <c r="A132" s="1"/>
      <c r="B132" s="1"/>
      <c r="C132" s="1"/>
      <c r="D132" s="1"/>
      <c r="E132" s="1"/>
      <c r="F132" s="1" t="s">
        <v>133</v>
      </c>
      <c r="G132" s="1"/>
      <c r="H132" s="1"/>
      <c r="I132" s="1"/>
      <c r="J132" s="13">
        <v>0</v>
      </c>
      <c r="K132" s="5"/>
      <c r="L132" s="13">
        <v>0</v>
      </c>
      <c r="M132" s="5"/>
      <c r="N132" s="13">
        <f>ROUND((J132-L132),5)</f>
        <v>0</v>
      </c>
      <c r="O132" s="5"/>
      <c r="P132" s="14">
        <f>ROUND(IF(L132=0, IF(J132=0, 0, 1), J132/L132),5)</f>
        <v>0</v>
      </c>
    </row>
    <row r="133" spans="1:16" x14ac:dyDescent="0.35">
      <c r="A133" s="1"/>
      <c r="B133" s="1"/>
      <c r="C133" s="1"/>
      <c r="D133" s="1"/>
      <c r="E133" s="1" t="s">
        <v>134</v>
      </c>
      <c r="F133" s="1"/>
      <c r="G133" s="1"/>
      <c r="H133" s="1"/>
      <c r="I133" s="1"/>
      <c r="J133" s="4">
        <f>ROUND(SUM(J127:J132),5)</f>
        <v>1626.44</v>
      </c>
      <c r="K133" s="5"/>
      <c r="L133" s="4">
        <f>ROUND(SUM(L127:L132),5)</f>
        <v>0</v>
      </c>
      <c r="M133" s="5"/>
      <c r="N133" s="4">
        <f>ROUND((J133-L133),5)</f>
        <v>1626.44</v>
      </c>
      <c r="O133" s="5"/>
      <c r="P133" s="6">
        <f>ROUND(IF(L133=0, IF(J133=0, 0, 1), J133/L133),5)</f>
        <v>1</v>
      </c>
    </row>
    <row r="134" spans="1:16" x14ac:dyDescent="0.35">
      <c r="A134" s="1"/>
      <c r="B134" s="1"/>
      <c r="C134" s="1"/>
      <c r="D134" s="1"/>
      <c r="E134" s="1" t="s">
        <v>135</v>
      </c>
      <c r="F134" s="1"/>
      <c r="G134" s="1"/>
      <c r="H134" s="1"/>
      <c r="I134" s="1"/>
      <c r="J134" s="4"/>
      <c r="K134" s="5"/>
      <c r="L134" s="4"/>
      <c r="M134" s="5"/>
      <c r="N134" s="4"/>
      <c r="O134" s="5"/>
      <c r="P134" s="6"/>
    </row>
    <row r="135" spans="1:16" x14ac:dyDescent="0.35">
      <c r="A135" s="1"/>
      <c r="B135" s="1"/>
      <c r="C135" s="1"/>
      <c r="D135" s="1"/>
      <c r="E135" s="1"/>
      <c r="F135" s="1" t="s">
        <v>136</v>
      </c>
      <c r="G135" s="1"/>
      <c r="H135" s="1"/>
      <c r="I135" s="1"/>
      <c r="J135" s="4">
        <v>0</v>
      </c>
      <c r="K135" s="5"/>
      <c r="L135" s="4">
        <v>0</v>
      </c>
      <c r="M135" s="5"/>
      <c r="N135" s="4">
        <f>ROUND((J135-L135),5)</f>
        <v>0</v>
      </c>
      <c r="O135" s="5"/>
      <c r="P135" s="6">
        <f>ROUND(IF(L135=0, IF(J135=0, 0, 1), J135/L135),5)</f>
        <v>0</v>
      </c>
    </row>
    <row r="136" spans="1:16" x14ac:dyDescent="0.35">
      <c r="A136" s="1"/>
      <c r="B136" s="1"/>
      <c r="C136" s="1"/>
      <c r="D136" s="1"/>
      <c r="E136" s="1"/>
      <c r="F136" s="1" t="s">
        <v>137</v>
      </c>
      <c r="G136" s="1"/>
      <c r="H136" s="1"/>
      <c r="I136" s="1"/>
      <c r="J136" s="4">
        <v>849.62</v>
      </c>
      <c r="K136" s="5"/>
      <c r="L136" s="4">
        <v>0</v>
      </c>
      <c r="M136" s="5"/>
      <c r="N136" s="4">
        <f>ROUND((J136-L136),5)</f>
        <v>849.62</v>
      </c>
      <c r="O136" s="5"/>
      <c r="P136" s="6">
        <f>ROUND(IF(L136=0, IF(J136=0, 0, 1), J136/L136),5)</f>
        <v>1</v>
      </c>
    </row>
    <row r="137" spans="1:16" x14ac:dyDescent="0.35">
      <c r="A137" s="1"/>
      <c r="B137" s="1"/>
      <c r="C137" s="1"/>
      <c r="D137" s="1"/>
      <c r="E137" s="1"/>
      <c r="F137" s="1" t="s">
        <v>138</v>
      </c>
      <c r="G137" s="1"/>
      <c r="H137" s="1"/>
      <c r="I137" s="1"/>
      <c r="J137" s="4"/>
      <c r="K137" s="5"/>
      <c r="L137" s="4"/>
      <c r="M137" s="5"/>
      <c r="N137" s="4"/>
      <c r="O137" s="5"/>
      <c r="P137" s="6"/>
    </row>
    <row r="138" spans="1:16" x14ac:dyDescent="0.35">
      <c r="A138" s="1"/>
      <c r="B138" s="1"/>
      <c r="C138" s="1"/>
      <c r="D138" s="1"/>
      <c r="E138" s="1"/>
      <c r="F138" s="1"/>
      <c r="G138" s="1" t="s">
        <v>139</v>
      </c>
      <c r="H138" s="1"/>
      <c r="I138" s="1"/>
      <c r="J138" s="4">
        <v>0</v>
      </c>
      <c r="K138" s="5"/>
      <c r="L138" s="4">
        <v>0</v>
      </c>
      <c r="M138" s="5"/>
      <c r="N138" s="4">
        <f>ROUND((J138-L138),5)</f>
        <v>0</v>
      </c>
      <c r="O138" s="5"/>
      <c r="P138" s="6">
        <f>ROUND(IF(L138=0, IF(J138=0, 0, 1), J138/L138),5)</f>
        <v>0</v>
      </c>
    </row>
    <row r="139" spans="1:16" x14ac:dyDescent="0.35">
      <c r="A139" s="1"/>
      <c r="B139" s="1"/>
      <c r="C139" s="1"/>
      <c r="D139" s="1"/>
      <c r="E139" s="1"/>
      <c r="F139" s="1"/>
      <c r="G139" s="1" t="s">
        <v>140</v>
      </c>
      <c r="H139" s="1"/>
      <c r="I139" s="1"/>
      <c r="J139" s="4">
        <v>0</v>
      </c>
      <c r="K139" s="5"/>
      <c r="L139" s="4">
        <v>0</v>
      </c>
      <c r="M139" s="5"/>
      <c r="N139" s="4">
        <f>ROUND((J139-L139),5)</f>
        <v>0</v>
      </c>
      <c r="O139" s="5"/>
      <c r="P139" s="6">
        <f>ROUND(IF(L139=0, IF(J139=0, 0, 1), J139/L139),5)</f>
        <v>0</v>
      </c>
    </row>
    <row r="140" spans="1:16" x14ac:dyDescent="0.35">
      <c r="A140" s="1"/>
      <c r="B140" s="1"/>
      <c r="C140" s="1"/>
      <c r="D140" s="1"/>
      <c r="E140" s="1"/>
      <c r="F140" s="1"/>
      <c r="G140" s="1" t="s">
        <v>141</v>
      </c>
      <c r="H140" s="1"/>
      <c r="I140" s="1"/>
      <c r="J140" s="4">
        <v>399.37</v>
      </c>
      <c r="K140" s="5"/>
      <c r="L140" s="4">
        <v>0</v>
      </c>
      <c r="M140" s="5"/>
      <c r="N140" s="4">
        <f>ROUND((J140-L140),5)</f>
        <v>399.37</v>
      </c>
      <c r="O140" s="5"/>
      <c r="P140" s="6">
        <f>ROUND(IF(L140=0, IF(J140=0, 0, 1), J140/L140),5)</f>
        <v>1</v>
      </c>
    </row>
    <row r="141" spans="1:16" x14ac:dyDescent="0.35">
      <c r="A141" s="1"/>
      <c r="B141" s="1"/>
      <c r="C141" s="1"/>
      <c r="D141" s="1"/>
      <c r="E141" s="1"/>
      <c r="F141" s="1"/>
      <c r="G141" s="1" t="s">
        <v>142</v>
      </c>
      <c r="H141" s="1"/>
      <c r="I141" s="1"/>
      <c r="J141" s="4">
        <v>0</v>
      </c>
      <c r="K141" s="5"/>
      <c r="L141" s="4">
        <v>0</v>
      </c>
      <c r="M141" s="5"/>
      <c r="N141" s="4">
        <f>ROUND((J141-L141),5)</f>
        <v>0</v>
      </c>
      <c r="O141" s="5"/>
      <c r="P141" s="6">
        <f>ROUND(IF(L141=0, IF(J141=0, 0, 1), J141/L141),5)</f>
        <v>0</v>
      </c>
    </row>
    <row r="142" spans="1:16" x14ac:dyDescent="0.35">
      <c r="A142" s="1"/>
      <c r="B142" s="1"/>
      <c r="C142" s="1"/>
      <c r="D142" s="1"/>
      <c r="E142" s="1"/>
      <c r="F142" s="1"/>
      <c r="G142" s="1" t="s">
        <v>143</v>
      </c>
      <c r="H142" s="1"/>
      <c r="I142" s="1"/>
      <c r="J142" s="4">
        <v>0</v>
      </c>
      <c r="K142" s="5"/>
      <c r="L142" s="4">
        <v>0</v>
      </c>
      <c r="M142" s="5"/>
      <c r="N142" s="4">
        <f>ROUND((J142-L142),5)</f>
        <v>0</v>
      </c>
      <c r="O142" s="5"/>
      <c r="P142" s="6">
        <f>ROUND(IF(L142=0, IF(J142=0, 0, 1), J142/L142),5)</f>
        <v>0</v>
      </c>
    </row>
    <row r="143" spans="1:16" x14ac:dyDescent="0.35">
      <c r="A143" s="1"/>
      <c r="B143" s="1"/>
      <c r="C143" s="1"/>
      <c r="D143" s="1"/>
      <c r="E143" s="1"/>
      <c r="F143" s="1"/>
      <c r="G143" s="1" t="s">
        <v>144</v>
      </c>
      <c r="H143" s="1"/>
      <c r="I143" s="1"/>
      <c r="J143" s="4">
        <v>0</v>
      </c>
      <c r="K143" s="5"/>
      <c r="L143" s="4">
        <v>0</v>
      </c>
      <c r="M143" s="5"/>
      <c r="N143" s="4">
        <f>ROUND((J143-L143),5)</f>
        <v>0</v>
      </c>
      <c r="O143" s="5"/>
      <c r="P143" s="6">
        <f>ROUND(IF(L143=0, IF(J143=0, 0, 1), J143/L143),5)</f>
        <v>0</v>
      </c>
    </row>
    <row r="144" spans="1:16" x14ac:dyDescent="0.35">
      <c r="A144" s="1"/>
      <c r="B144" s="1"/>
      <c r="C144" s="1"/>
      <c r="D144" s="1"/>
      <c r="E144" s="1"/>
      <c r="F144" s="1"/>
      <c r="G144" s="1" t="s">
        <v>145</v>
      </c>
      <c r="H144" s="1"/>
      <c r="I144" s="1"/>
      <c r="J144" s="4">
        <v>0</v>
      </c>
      <c r="K144" s="5"/>
      <c r="L144" s="4">
        <v>0</v>
      </c>
      <c r="M144" s="5"/>
      <c r="N144" s="4">
        <f>ROUND((J144-L144),5)</f>
        <v>0</v>
      </c>
      <c r="O144" s="5"/>
      <c r="P144" s="6">
        <f>ROUND(IF(L144=0, IF(J144=0, 0, 1), J144/L144),5)</f>
        <v>0</v>
      </c>
    </row>
    <row r="145" spans="1:16" x14ac:dyDescent="0.35">
      <c r="A145" s="1"/>
      <c r="B145" s="1"/>
      <c r="C145" s="1"/>
      <c r="D145" s="1"/>
      <c r="E145" s="1"/>
      <c r="F145" s="1"/>
      <c r="G145" s="1" t="s">
        <v>146</v>
      </c>
      <c r="H145" s="1"/>
      <c r="I145" s="1"/>
      <c r="J145" s="4">
        <v>0</v>
      </c>
      <c r="K145" s="5"/>
      <c r="L145" s="4">
        <v>0</v>
      </c>
      <c r="M145" s="5"/>
      <c r="N145" s="4">
        <f>ROUND((J145-L145),5)</f>
        <v>0</v>
      </c>
      <c r="O145" s="5"/>
      <c r="P145" s="6">
        <f>ROUND(IF(L145=0, IF(J145=0, 0, 1), J145/L145),5)</f>
        <v>0</v>
      </c>
    </row>
    <row r="146" spans="1:16" ht="15" thickBot="1" x14ac:dyDescent="0.4">
      <c r="A146" s="1"/>
      <c r="B146" s="1"/>
      <c r="C146" s="1"/>
      <c r="D146" s="1"/>
      <c r="E146" s="1"/>
      <c r="F146" s="1"/>
      <c r="G146" s="1" t="s">
        <v>147</v>
      </c>
      <c r="H146" s="1"/>
      <c r="I146" s="1"/>
      <c r="J146" s="13">
        <v>202.12</v>
      </c>
      <c r="K146" s="5"/>
      <c r="L146" s="13"/>
      <c r="M146" s="5"/>
      <c r="N146" s="13"/>
      <c r="O146" s="5"/>
      <c r="P146" s="14"/>
    </row>
    <row r="147" spans="1:16" x14ac:dyDescent="0.35">
      <c r="A147" s="1"/>
      <c r="B147" s="1"/>
      <c r="C147" s="1"/>
      <c r="D147" s="1"/>
      <c r="E147" s="1"/>
      <c r="F147" s="1" t="s">
        <v>148</v>
      </c>
      <c r="G147" s="1"/>
      <c r="H147" s="1"/>
      <c r="I147" s="1"/>
      <c r="J147" s="4">
        <f>ROUND(SUM(J137:J146),5)</f>
        <v>601.49</v>
      </c>
      <c r="K147" s="5"/>
      <c r="L147" s="4">
        <f>ROUND(SUM(L137:L146),5)</f>
        <v>0</v>
      </c>
      <c r="M147" s="5"/>
      <c r="N147" s="4">
        <f>ROUND((J147-L147),5)</f>
        <v>601.49</v>
      </c>
      <c r="O147" s="5"/>
      <c r="P147" s="6">
        <f>ROUND(IF(L147=0, IF(J147=0, 0, 1), J147/L147),5)</f>
        <v>1</v>
      </c>
    </row>
    <row r="148" spans="1:16" ht="15" thickBot="1" x14ac:dyDescent="0.4">
      <c r="A148" s="1"/>
      <c r="B148" s="1"/>
      <c r="C148" s="1"/>
      <c r="D148" s="1"/>
      <c r="E148" s="1"/>
      <c r="F148" s="1" t="s">
        <v>149</v>
      </c>
      <c r="G148" s="1"/>
      <c r="H148" s="1"/>
      <c r="I148" s="1"/>
      <c r="J148" s="13">
        <v>0</v>
      </c>
      <c r="K148" s="5"/>
      <c r="L148" s="13">
        <v>0</v>
      </c>
      <c r="M148" s="5"/>
      <c r="N148" s="13">
        <f>ROUND((J148-L148),5)</f>
        <v>0</v>
      </c>
      <c r="O148" s="5"/>
      <c r="P148" s="14">
        <f>ROUND(IF(L148=0, IF(J148=0, 0, 1), J148/L148),5)</f>
        <v>0</v>
      </c>
    </row>
    <row r="149" spans="1:16" x14ac:dyDescent="0.35">
      <c r="A149" s="1"/>
      <c r="B149" s="1"/>
      <c r="C149" s="1"/>
      <c r="D149" s="1"/>
      <c r="E149" s="1" t="s">
        <v>150</v>
      </c>
      <c r="F149" s="1"/>
      <c r="G149" s="1"/>
      <c r="H149" s="1"/>
      <c r="I149" s="1"/>
      <c r="J149" s="4">
        <f>ROUND(SUM(J134:J136)+SUM(J147:J148),5)</f>
        <v>1451.11</v>
      </c>
      <c r="K149" s="5"/>
      <c r="L149" s="4">
        <f>ROUND(SUM(L134:L136)+SUM(L147:L148),5)</f>
        <v>0</v>
      </c>
      <c r="M149" s="5"/>
      <c r="N149" s="4">
        <f>ROUND((J149-L149),5)</f>
        <v>1451.11</v>
      </c>
      <c r="O149" s="5"/>
      <c r="P149" s="6">
        <f>ROUND(IF(L149=0, IF(J149=0, 0, 1), J149/L149),5)</f>
        <v>1</v>
      </c>
    </row>
    <row r="150" spans="1:16" x14ac:dyDescent="0.35">
      <c r="A150" s="1"/>
      <c r="B150" s="1"/>
      <c r="C150" s="1"/>
      <c r="D150" s="1"/>
      <c r="E150" s="1" t="s">
        <v>151</v>
      </c>
      <c r="F150" s="1"/>
      <c r="G150" s="1"/>
      <c r="H150" s="1"/>
      <c r="I150" s="1"/>
      <c r="J150" s="4"/>
      <c r="K150" s="5"/>
      <c r="L150" s="4"/>
      <c r="M150" s="5"/>
      <c r="N150" s="4"/>
      <c r="O150" s="5"/>
      <c r="P150" s="6"/>
    </row>
    <row r="151" spans="1:16" ht="15" thickBot="1" x14ac:dyDescent="0.4">
      <c r="A151" s="1"/>
      <c r="B151" s="1"/>
      <c r="C151" s="1"/>
      <c r="D151" s="1"/>
      <c r="E151" s="1"/>
      <c r="F151" s="1" t="s">
        <v>152</v>
      </c>
      <c r="G151" s="1"/>
      <c r="H151" s="1"/>
      <c r="I151" s="1"/>
      <c r="J151" s="13">
        <v>0</v>
      </c>
      <c r="K151" s="5"/>
      <c r="L151" s="13">
        <v>0</v>
      </c>
      <c r="M151" s="5"/>
      <c r="N151" s="13">
        <f>ROUND((J151-L151),5)</f>
        <v>0</v>
      </c>
      <c r="O151" s="5"/>
      <c r="P151" s="14">
        <f>ROUND(IF(L151=0, IF(J151=0, 0, 1), J151/L151),5)</f>
        <v>0</v>
      </c>
    </row>
    <row r="152" spans="1:16" x14ac:dyDescent="0.35">
      <c r="A152" s="1"/>
      <c r="B152" s="1"/>
      <c r="C152" s="1"/>
      <c r="D152" s="1"/>
      <c r="E152" s="1" t="s">
        <v>153</v>
      </c>
      <c r="F152" s="1"/>
      <c r="G152" s="1"/>
      <c r="H152" s="1"/>
      <c r="I152" s="1"/>
      <c r="J152" s="4">
        <f>ROUND(SUM(J150:J151),5)</f>
        <v>0</v>
      </c>
      <c r="K152" s="5"/>
      <c r="L152" s="4">
        <f>ROUND(SUM(L150:L151),5)</f>
        <v>0</v>
      </c>
      <c r="M152" s="5"/>
      <c r="N152" s="4">
        <f>ROUND((J152-L152),5)</f>
        <v>0</v>
      </c>
      <c r="O152" s="5"/>
      <c r="P152" s="6">
        <f>ROUND(IF(L152=0, IF(J152=0, 0, 1), J152/L152),5)</f>
        <v>0</v>
      </c>
    </row>
    <row r="153" spans="1:16" x14ac:dyDescent="0.35">
      <c r="A153" s="1"/>
      <c r="B153" s="1"/>
      <c r="C153" s="1"/>
      <c r="D153" s="1"/>
      <c r="E153" s="1" t="s">
        <v>154</v>
      </c>
      <c r="F153" s="1"/>
      <c r="G153" s="1"/>
      <c r="H153" s="1"/>
      <c r="I153" s="1"/>
      <c r="J153" s="4"/>
      <c r="K153" s="5"/>
      <c r="L153" s="4"/>
      <c r="M153" s="5"/>
      <c r="N153" s="4"/>
      <c r="O153" s="5"/>
      <c r="P153" s="6"/>
    </row>
    <row r="154" spans="1:16" x14ac:dyDescent="0.35">
      <c r="A154" s="1"/>
      <c r="B154" s="1"/>
      <c r="C154" s="1"/>
      <c r="D154" s="1"/>
      <c r="E154" s="1"/>
      <c r="F154" s="1" t="s">
        <v>155</v>
      </c>
      <c r="G154" s="1"/>
      <c r="H154" s="1"/>
      <c r="I154" s="1"/>
      <c r="J154" s="4">
        <v>0</v>
      </c>
      <c r="K154" s="5"/>
      <c r="L154" s="4">
        <v>0</v>
      </c>
      <c r="M154" s="5"/>
      <c r="N154" s="4">
        <f>ROUND((J154-L154),5)</f>
        <v>0</v>
      </c>
      <c r="O154" s="5"/>
      <c r="P154" s="6">
        <f>ROUND(IF(L154=0, IF(J154=0, 0, 1), J154/L154),5)</f>
        <v>0</v>
      </c>
    </row>
    <row r="155" spans="1:16" x14ac:dyDescent="0.35">
      <c r="A155" s="1"/>
      <c r="B155" s="1"/>
      <c r="C155" s="1"/>
      <c r="D155" s="1"/>
      <c r="E155" s="1"/>
      <c r="F155" s="1" t="s">
        <v>156</v>
      </c>
      <c r="G155" s="1"/>
      <c r="H155" s="1"/>
      <c r="I155" s="1"/>
      <c r="J155" s="4"/>
      <c r="K155" s="5"/>
      <c r="L155" s="4"/>
      <c r="M155" s="5"/>
      <c r="N155" s="4"/>
      <c r="O155" s="5"/>
      <c r="P155" s="6"/>
    </row>
    <row r="156" spans="1:16" x14ac:dyDescent="0.35">
      <c r="A156" s="1"/>
      <c r="B156" s="1"/>
      <c r="C156" s="1"/>
      <c r="D156" s="1"/>
      <c r="E156" s="1"/>
      <c r="F156" s="1"/>
      <c r="G156" s="1" t="s">
        <v>157</v>
      </c>
      <c r="H156" s="1"/>
      <c r="I156" s="1"/>
      <c r="J156" s="4">
        <v>193.6</v>
      </c>
      <c r="K156" s="5"/>
      <c r="L156" s="4"/>
      <c r="M156" s="5"/>
      <c r="N156" s="4"/>
      <c r="O156" s="5"/>
      <c r="P156" s="6"/>
    </row>
    <row r="157" spans="1:16" x14ac:dyDescent="0.35">
      <c r="A157" s="1"/>
      <c r="B157" s="1"/>
      <c r="C157" s="1"/>
      <c r="D157" s="1"/>
      <c r="E157" s="1"/>
      <c r="F157" s="1"/>
      <c r="G157" s="1" t="s">
        <v>158</v>
      </c>
      <c r="H157" s="1"/>
      <c r="I157" s="1"/>
      <c r="J157" s="4">
        <v>0</v>
      </c>
      <c r="K157" s="5"/>
      <c r="L157" s="4">
        <v>0</v>
      </c>
      <c r="M157" s="5"/>
      <c r="N157" s="4">
        <f>ROUND((J157-L157),5)</f>
        <v>0</v>
      </c>
      <c r="O157" s="5"/>
      <c r="P157" s="6">
        <f>ROUND(IF(L157=0, IF(J157=0, 0, 1), J157/L157),5)</f>
        <v>0</v>
      </c>
    </row>
    <row r="158" spans="1:16" x14ac:dyDescent="0.35">
      <c r="A158" s="1"/>
      <c r="B158" s="1"/>
      <c r="C158" s="1"/>
      <c r="D158" s="1"/>
      <c r="E158" s="1"/>
      <c r="F158" s="1"/>
      <c r="G158" s="1" t="s">
        <v>159</v>
      </c>
      <c r="H158" s="1"/>
      <c r="I158" s="1"/>
      <c r="J158" s="4">
        <v>0</v>
      </c>
      <c r="K158" s="5"/>
      <c r="L158" s="4">
        <v>0</v>
      </c>
      <c r="M158" s="5"/>
      <c r="N158" s="4">
        <f>ROUND((J158-L158),5)</f>
        <v>0</v>
      </c>
      <c r="O158" s="5"/>
      <c r="P158" s="6">
        <f>ROUND(IF(L158=0, IF(J158=0, 0, 1), J158/L158),5)</f>
        <v>0</v>
      </c>
    </row>
    <row r="159" spans="1:16" x14ac:dyDescent="0.35">
      <c r="A159" s="1"/>
      <c r="B159" s="1"/>
      <c r="C159" s="1"/>
      <c r="D159" s="1"/>
      <c r="E159" s="1"/>
      <c r="F159" s="1"/>
      <c r="G159" s="1" t="s">
        <v>160</v>
      </c>
      <c r="H159" s="1"/>
      <c r="I159" s="1"/>
      <c r="J159" s="4">
        <v>0</v>
      </c>
      <c r="K159" s="5"/>
      <c r="L159" s="4">
        <v>0</v>
      </c>
      <c r="M159" s="5"/>
      <c r="N159" s="4">
        <f>ROUND((J159-L159),5)</f>
        <v>0</v>
      </c>
      <c r="O159" s="5"/>
      <c r="P159" s="6">
        <f>ROUND(IF(L159=0, IF(J159=0, 0, 1), J159/L159),5)</f>
        <v>0</v>
      </c>
    </row>
    <row r="160" spans="1:16" ht="15" thickBot="1" x14ac:dyDescent="0.4">
      <c r="A160" s="1"/>
      <c r="B160" s="1"/>
      <c r="C160" s="1"/>
      <c r="D160" s="1"/>
      <c r="E160" s="1"/>
      <c r="F160" s="1"/>
      <c r="G160" s="1" t="s">
        <v>161</v>
      </c>
      <c r="H160" s="1"/>
      <c r="I160" s="1"/>
      <c r="J160" s="13">
        <v>505.85</v>
      </c>
      <c r="K160" s="5"/>
      <c r="L160" s="13">
        <v>0</v>
      </c>
      <c r="M160" s="5"/>
      <c r="N160" s="13">
        <f>ROUND((J160-L160),5)</f>
        <v>505.85</v>
      </c>
      <c r="O160" s="5"/>
      <c r="P160" s="14">
        <f>ROUND(IF(L160=0, IF(J160=0, 0, 1), J160/L160),5)</f>
        <v>1</v>
      </c>
    </row>
    <row r="161" spans="1:16" x14ac:dyDescent="0.35">
      <c r="A161" s="1"/>
      <c r="B161" s="1"/>
      <c r="C161" s="1"/>
      <c r="D161" s="1"/>
      <c r="E161" s="1"/>
      <c r="F161" s="1" t="s">
        <v>162</v>
      </c>
      <c r="G161" s="1"/>
      <c r="H161" s="1"/>
      <c r="I161" s="1"/>
      <c r="J161" s="4">
        <f>ROUND(SUM(J155:J160),5)</f>
        <v>699.45</v>
      </c>
      <c r="K161" s="5"/>
      <c r="L161" s="4">
        <f>ROUND(SUM(L155:L160),5)</f>
        <v>0</v>
      </c>
      <c r="M161" s="5"/>
      <c r="N161" s="4">
        <f>ROUND((J161-L161),5)</f>
        <v>699.45</v>
      </c>
      <c r="O161" s="5"/>
      <c r="P161" s="6">
        <f>ROUND(IF(L161=0, IF(J161=0, 0, 1), J161/L161),5)</f>
        <v>1</v>
      </c>
    </row>
    <row r="162" spans="1:16" x14ac:dyDescent="0.35">
      <c r="A162" s="1"/>
      <c r="B162" s="1"/>
      <c r="C162" s="1"/>
      <c r="D162" s="1"/>
      <c r="E162" s="1"/>
      <c r="F162" s="1" t="s">
        <v>163</v>
      </c>
      <c r="G162" s="1"/>
      <c r="H162" s="1"/>
      <c r="I162" s="1"/>
      <c r="J162" s="4"/>
      <c r="K162" s="5"/>
      <c r="L162" s="4"/>
      <c r="M162" s="5"/>
      <c r="N162" s="4"/>
      <c r="O162" s="5"/>
      <c r="P162" s="6"/>
    </row>
    <row r="163" spans="1:16" ht="15" thickBot="1" x14ac:dyDescent="0.4">
      <c r="A163" s="1"/>
      <c r="B163" s="1"/>
      <c r="C163" s="1"/>
      <c r="D163" s="1"/>
      <c r="E163" s="1"/>
      <c r="F163" s="1"/>
      <c r="G163" s="1" t="s">
        <v>164</v>
      </c>
      <c r="H163" s="1"/>
      <c r="I163" s="1"/>
      <c r="J163" s="7">
        <v>157.31</v>
      </c>
      <c r="K163" s="5"/>
      <c r="L163" s="7">
        <v>0</v>
      </c>
      <c r="M163" s="5"/>
      <c r="N163" s="7">
        <f>ROUND((J163-L163),5)</f>
        <v>157.31</v>
      </c>
      <c r="O163" s="5"/>
      <c r="P163" s="8">
        <f>ROUND(IF(L163=0, IF(J163=0, 0, 1), J163/L163),5)</f>
        <v>1</v>
      </c>
    </row>
    <row r="164" spans="1:16" ht="15" thickBot="1" x14ac:dyDescent="0.4">
      <c r="A164" s="1"/>
      <c r="B164" s="1"/>
      <c r="C164" s="1"/>
      <c r="D164" s="1"/>
      <c r="E164" s="1"/>
      <c r="F164" s="1" t="s">
        <v>165</v>
      </c>
      <c r="G164" s="1"/>
      <c r="H164" s="1"/>
      <c r="I164" s="1"/>
      <c r="J164" s="11">
        <f>ROUND(SUM(J162:J163),5)</f>
        <v>157.31</v>
      </c>
      <c r="K164" s="5"/>
      <c r="L164" s="11">
        <f>ROUND(SUM(L162:L163),5)</f>
        <v>0</v>
      </c>
      <c r="M164" s="5"/>
      <c r="N164" s="11">
        <f>ROUND((J164-L164),5)</f>
        <v>157.31</v>
      </c>
      <c r="O164" s="5"/>
      <c r="P164" s="12">
        <f>ROUND(IF(L164=0, IF(J164=0, 0, 1), J164/L164),5)</f>
        <v>1</v>
      </c>
    </row>
    <row r="165" spans="1:16" x14ac:dyDescent="0.35">
      <c r="A165" s="1"/>
      <c r="B165" s="1"/>
      <c r="C165" s="1"/>
      <c r="D165" s="1"/>
      <c r="E165" s="1" t="s">
        <v>166</v>
      </c>
      <c r="F165" s="1"/>
      <c r="G165" s="1"/>
      <c r="H165" s="1"/>
      <c r="I165" s="1"/>
      <c r="J165" s="4">
        <f>ROUND(SUM(J153:J154)+J161+J164,5)</f>
        <v>856.76</v>
      </c>
      <c r="K165" s="5"/>
      <c r="L165" s="4">
        <f>ROUND(SUM(L153:L154)+L161+L164,5)</f>
        <v>0</v>
      </c>
      <c r="M165" s="5"/>
      <c r="N165" s="4">
        <f>ROUND((J165-L165),5)</f>
        <v>856.76</v>
      </c>
      <c r="O165" s="5"/>
      <c r="P165" s="6">
        <f>ROUND(IF(L165=0, IF(J165=0, 0, 1), J165/L165),5)</f>
        <v>1</v>
      </c>
    </row>
    <row r="166" spans="1:16" x14ac:dyDescent="0.35">
      <c r="A166" s="1"/>
      <c r="B166" s="1"/>
      <c r="C166" s="1"/>
      <c r="D166" s="1"/>
      <c r="E166" s="1" t="s">
        <v>167</v>
      </c>
      <c r="F166" s="1"/>
      <c r="G166" s="1"/>
      <c r="H166" s="1"/>
      <c r="I166" s="1"/>
      <c r="J166" s="4"/>
      <c r="K166" s="5"/>
      <c r="L166" s="4"/>
      <c r="M166" s="5"/>
      <c r="N166" s="4"/>
      <c r="O166" s="5"/>
      <c r="P166" s="6"/>
    </row>
    <row r="167" spans="1:16" x14ac:dyDescent="0.35">
      <c r="A167" s="1"/>
      <c r="B167" s="1"/>
      <c r="C167" s="1"/>
      <c r="D167" s="1"/>
      <c r="E167" s="1"/>
      <c r="F167" s="1" t="s">
        <v>168</v>
      </c>
      <c r="G167" s="1"/>
      <c r="H167" s="1"/>
      <c r="I167" s="1"/>
      <c r="J167" s="4">
        <v>30</v>
      </c>
      <c r="K167" s="5"/>
      <c r="L167" s="4"/>
      <c r="M167" s="5"/>
      <c r="N167" s="4"/>
      <c r="O167" s="5"/>
      <c r="P167" s="6"/>
    </row>
    <row r="168" spans="1:16" x14ac:dyDescent="0.35">
      <c r="A168" s="1"/>
      <c r="B168" s="1"/>
      <c r="C168" s="1"/>
      <c r="D168" s="1"/>
      <c r="E168" s="1"/>
      <c r="F168" s="1" t="s">
        <v>169</v>
      </c>
      <c r="G168" s="1"/>
      <c r="H168" s="1"/>
      <c r="I168" s="1"/>
      <c r="J168" s="4">
        <v>0</v>
      </c>
      <c r="K168" s="5"/>
      <c r="L168" s="4">
        <v>0</v>
      </c>
      <c r="M168" s="5"/>
      <c r="N168" s="4">
        <f>ROUND((J168-L168),5)</f>
        <v>0</v>
      </c>
      <c r="O168" s="5"/>
      <c r="P168" s="6">
        <f>ROUND(IF(L168=0, IF(J168=0, 0, 1), J168/L168),5)</f>
        <v>0</v>
      </c>
    </row>
    <row r="169" spans="1:16" x14ac:dyDescent="0.35">
      <c r="A169" s="1"/>
      <c r="B169" s="1"/>
      <c r="C169" s="1"/>
      <c r="D169" s="1"/>
      <c r="E169" s="1"/>
      <c r="F169" s="1" t="s">
        <v>170</v>
      </c>
      <c r="G169" s="1"/>
      <c r="H169" s="1"/>
      <c r="I169" s="1"/>
      <c r="J169" s="4">
        <v>0</v>
      </c>
      <c r="K169" s="5"/>
      <c r="L169" s="4">
        <v>0</v>
      </c>
      <c r="M169" s="5"/>
      <c r="N169" s="4">
        <f>ROUND((J169-L169),5)</f>
        <v>0</v>
      </c>
      <c r="O169" s="5"/>
      <c r="P169" s="6">
        <f>ROUND(IF(L169=0, IF(J169=0, 0, 1), J169/L169),5)</f>
        <v>0</v>
      </c>
    </row>
    <row r="170" spans="1:16" x14ac:dyDescent="0.35">
      <c r="A170" s="1"/>
      <c r="B170" s="1"/>
      <c r="C170" s="1"/>
      <c r="D170" s="1"/>
      <c r="E170" s="1"/>
      <c r="F170" s="1" t="s">
        <v>171</v>
      </c>
      <c r="G170" s="1"/>
      <c r="H170" s="1"/>
      <c r="I170" s="1"/>
      <c r="J170" s="4">
        <v>0</v>
      </c>
      <c r="K170" s="5"/>
      <c r="L170" s="4">
        <v>0</v>
      </c>
      <c r="M170" s="5"/>
      <c r="N170" s="4">
        <f>ROUND((J170-L170),5)</f>
        <v>0</v>
      </c>
      <c r="O170" s="5"/>
      <c r="P170" s="6">
        <f>ROUND(IF(L170=0, IF(J170=0, 0, 1), J170/L170),5)</f>
        <v>0</v>
      </c>
    </row>
    <row r="171" spans="1:16" x14ac:dyDescent="0.35">
      <c r="A171" s="1"/>
      <c r="B171" s="1"/>
      <c r="C171" s="1"/>
      <c r="D171" s="1"/>
      <c r="E171" s="1"/>
      <c r="F171" s="1" t="s">
        <v>172</v>
      </c>
      <c r="G171" s="1"/>
      <c r="H171" s="1"/>
      <c r="I171" s="1"/>
      <c r="J171" s="4">
        <v>0</v>
      </c>
      <c r="K171" s="5"/>
      <c r="L171" s="4">
        <v>0</v>
      </c>
      <c r="M171" s="5"/>
      <c r="N171" s="4">
        <f>ROUND((J171-L171),5)</f>
        <v>0</v>
      </c>
      <c r="O171" s="5"/>
      <c r="P171" s="6">
        <f>ROUND(IF(L171=0, IF(J171=0, 0, 1), J171/L171),5)</f>
        <v>0</v>
      </c>
    </row>
    <row r="172" spans="1:16" x14ac:dyDescent="0.35">
      <c r="A172" s="1"/>
      <c r="B172" s="1"/>
      <c r="C172" s="1"/>
      <c r="D172" s="1"/>
      <c r="E172" s="1"/>
      <c r="F172" s="1" t="s">
        <v>173</v>
      </c>
      <c r="G172" s="1"/>
      <c r="H172" s="1"/>
      <c r="I172" s="1"/>
      <c r="J172" s="4">
        <v>40</v>
      </c>
      <c r="K172" s="5"/>
      <c r="L172" s="4">
        <v>0</v>
      </c>
      <c r="M172" s="5"/>
      <c r="N172" s="4">
        <f>ROUND((J172-L172),5)</f>
        <v>40</v>
      </c>
      <c r="O172" s="5"/>
      <c r="P172" s="6">
        <f>ROUND(IF(L172=0, IF(J172=0, 0, 1), J172/L172),5)</f>
        <v>1</v>
      </c>
    </row>
    <row r="173" spans="1:16" x14ac:dyDescent="0.35">
      <c r="A173" s="1"/>
      <c r="B173" s="1"/>
      <c r="C173" s="1"/>
      <c r="D173" s="1"/>
      <c r="E173" s="1"/>
      <c r="F173" s="1" t="s">
        <v>174</v>
      </c>
      <c r="G173" s="1"/>
      <c r="H173" s="1"/>
      <c r="I173" s="1"/>
      <c r="J173" s="4"/>
      <c r="K173" s="5"/>
      <c r="L173" s="4"/>
      <c r="M173" s="5"/>
      <c r="N173" s="4"/>
      <c r="O173" s="5"/>
      <c r="P173" s="6"/>
    </row>
    <row r="174" spans="1:16" x14ac:dyDescent="0.35">
      <c r="A174" s="1"/>
      <c r="B174" s="1"/>
      <c r="C174" s="1"/>
      <c r="D174" s="1"/>
      <c r="E174" s="1"/>
      <c r="F174" s="1"/>
      <c r="G174" s="1" t="s">
        <v>175</v>
      </c>
      <c r="H174" s="1"/>
      <c r="I174" s="1"/>
      <c r="J174" s="4">
        <v>0</v>
      </c>
      <c r="K174" s="5"/>
      <c r="L174" s="4">
        <v>0</v>
      </c>
      <c r="M174" s="5"/>
      <c r="N174" s="4">
        <f>ROUND((J174-L174),5)</f>
        <v>0</v>
      </c>
      <c r="O174" s="5"/>
      <c r="P174" s="6">
        <f>ROUND(IF(L174=0, IF(J174=0, 0, 1), J174/L174),5)</f>
        <v>0</v>
      </c>
    </row>
    <row r="175" spans="1:16" ht="15" thickBot="1" x14ac:dyDescent="0.4">
      <c r="A175" s="1"/>
      <c r="B175" s="1"/>
      <c r="C175" s="1"/>
      <c r="D175" s="1"/>
      <c r="E175" s="1"/>
      <c r="F175" s="1"/>
      <c r="G175" s="1" t="s">
        <v>176</v>
      </c>
      <c r="H175" s="1"/>
      <c r="I175" s="1"/>
      <c r="J175" s="7">
        <v>0</v>
      </c>
      <c r="K175" s="5"/>
      <c r="L175" s="7">
        <v>0</v>
      </c>
      <c r="M175" s="5"/>
      <c r="N175" s="7">
        <f>ROUND((J175-L175),5)</f>
        <v>0</v>
      </c>
      <c r="O175" s="5"/>
      <c r="P175" s="8">
        <f>ROUND(IF(L175=0, IF(J175=0, 0, 1), J175/L175),5)</f>
        <v>0</v>
      </c>
    </row>
    <row r="176" spans="1:16" ht="15" thickBot="1" x14ac:dyDescent="0.4">
      <c r="A176" s="1"/>
      <c r="B176" s="1"/>
      <c r="C176" s="1"/>
      <c r="D176" s="1"/>
      <c r="E176" s="1"/>
      <c r="F176" s="1" t="s">
        <v>177</v>
      </c>
      <c r="G176" s="1"/>
      <c r="H176" s="1"/>
      <c r="I176" s="1"/>
      <c r="J176" s="9">
        <f>ROUND(SUM(J173:J175),5)</f>
        <v>0</v>
      </c>
      <c r="K176" s="5"/>
      <c r="L176" s="9">
        <f>ROUND(SUM(L173:L175),5)</f>
        <v>0</v>
      </c>
      <c r="M176" s="5"/>
      <c r="N176" s="9">
        <f>ROUND((J176-L176),5)</f>
        <v>0</v>
      </c>
      <c r="O176" s="5"/>
      <c r="P176" s="10">
        <f>ROUND(IF(L176=0, IF(J176=0, 0, 1), J176/L176),5)</f>
        <v>0</v>
      </c>
    </row>
    <row r="177" spans="1:16" ht="15" thickBot="1" x14ac:dyDescent="0.4">
      <c r="A177" s="1"/>
      <c r="B177" s="1"/>
      <c r="C177" s="1"/>
      <c r="D177" s="1"/>
      <c r="E177" s="1" t="s">
        <v>178</v>
      </c>
      <c r="F177" s="1"/>
      <c r="G177" s="1"/>
      <c r="H177" s="1"/>
      <c r="I177" s="1"/>
      <c r="J177" s="9">
        <f>ROUND(SUM(J166:J172)+J176,5)</f>
        <v>70</v>
      </c>
      <c r="K177" s="5"/>
      <c r="L177" s="9">
        <f>ROUND(SUM(L166:L172)+L176,5)</f>
        <v>0</v>
      </c>
      <c r="M177" s="5"/>
      <c r="N177" s="9">
        <f>ROUND((J177-L177),5)</f>
        <v>70</v>
      </c>
      <c r="O177" s="5"/>
      <c r="P177" s="10">
        <f>ROUND(IF(L177=0, IF(J177=0, 0, 1), J177/L177),5)</f>
        <v>1</v>
      </c>
    </row>
    <row r="178" spans="1:16" ht="15" thickBot="1" x14ac:dyDescent="0.4">
      <c r="A178" s="1"/>
      <c r="B178" s="1"/>
      <c r="C178" s="1"/>
      <c r="D178" s="1" t="s">
        <v>179</v>
      </c>
      <c r="E178" s="1"/>
      <c r="F178" s="1"/>
      <c r="G178" s="1"/>
      <c r="H178" s="1"/>
      <c r="I178" s="1"/>
      <c r="J178" s="11">
        <f>ROUND(SUM(J25:J26)+J30+J122+J126+J133+J149+J152+J165+J177,5)</f>
        <v>68537.289999999994</v>
      </c>
      <c r="K178" s="5"/>
      <c r="L178" s="11">
        <f>ROUND(SUM(L25:L26)+L30+L122+L126+L133+L149+L152+L165+L177,5)</f>
        <v>0</v>
      </c>
      <c r="M178" s="5"/>
      <c r="N178" s="11">
        <f>ROUND((J178-L178),5)</f>
        <v>68537.289999999994</v>
      </c>
      <c r="O178" s="5"/>
      <c r="P178" s="12">
        <f>ROUND(IF(L178=0, IF(J178=0, 0, 1), J178/L178),5)</f>
        <v>1</v>
      </c>
    </row>
    <row r="179" spans="1:16" x14ac:dyDescent="0.35">
      <c r="A179" s="1"/>
      <c r="B179" s="1" t="s">
        <v>180</v>
      </c>
      <c r="C179" s="1"/>
      <c r="D179" s="1"/>
      <c r="E179" s="1"/>
      <c r="F179" s="1"/>
      <c r="G179" s="1"/>
      <c r="H179" s="1"/>
      <c r="I179" s="1"/>
      <c r="J179" s="4">
        <f>ROUND(J3+J24-J178,5)</f>
        <v>180150.48</v>
      </c>
      <c r="K179" s="5"/>
      <c r="L179" s="4">
        <f>ROUND(L3+L24-L178,5)</f>
        <v>0</v>
      </c>
      <c r="M179" s="5"/>
      <c r="N179" s="4">
        <f>ROUND((J179-L179),5)</f>
        <v>180150.48</v>
      </c>
      <c r="O179" s="5"/>
      <c r="P179" s="6">
        <f>ROUND(IF(L179=0, IF(J179=0, 0, 1), J179/L179),5)</f>
        <v>1</v>
      </c>
    </row>
    <row r="180" spans="1:16" x14ac:dyDescent="0.35">
      <c r="A180" s="1"/>
      <c r="B180" s="1" t="s">
        <v>181</v>
      </c>
      <c r="C180" s="1"/>
      <c r="D180" s="1"/>
      <c r="E180" s="1"/>
      <c r="F180" s="1"/>
      <c r="G180" s="1"/>
      <c r="H180" s="1"/>
      <c r="I180" s="1"/>
      <c r="J180" s="4"/>
      <c r="K180" s="5"/>
      <c r="L180" s="4"/>
      <c r="M180" s="5"/>
      <c r="N180" s="4"/>
      <c r="O180" s="5"/>
      <c r="P180" s="6"/>
    </row>
    <row r="181" spans="1:16" x14ac:dyDescent="0.35">
      <c r="A181" s="1"/>
      <c r="B181" s="1"/>
      <c r="C181" s="1" t="s">
        <v>182</v>
      </c>
      <c r="D181" s="1"/>
      <c r="E181" s="1"/>
      <c r="F181" s="1"/>
      <c r="G181" s="1"/>
      <c r="H181" s="1"/>
      <c r="I181" s="1"/>
      <c r="J181" s="4"/>
      <c r="K181" s="5"/>
      <c r="L181" s="4"/>
      <c r="M181" s="5"/>
      <c r="N181" s="4"/>
      <c r="O181" s="5"/>
      <c r="P181" s="6"/>
    </row>
    <row r="182" spans="1:16" x14ac:dyDescent="0.35">
      <c r="A182" s="1"/>
      <c r="B182" s="1"/>
      <c r="C182" s="1"/>
      <c r="D182" s="1" t="s">
        <v>183</v>
      </c>
      <c r="E182" s="1"/>
      <c r="F182" s="1"/>
      <c r="G182" s="1"/>
      <c r="H182" s="1"/>
      <c r="I182" s="1"/>
      <c r="J182" s="4"/>
      <c r="K182" s="5"/>
      <c r="L182" s="4"/>
      <c r="M182" s="5"/>
      <c r="N182" s="4"/>
      <c r="O182" s="5"/>
      <c r="P182" s="6"/>
    </row>
    <row r="183" spans="1:16" ht="15" thickBot="1" x14ac:dyDescent="0.4">
      <c r="A183" s="1"/>
      <c r="B183" s="1"/>
      <c r="C183" s="1"/>
      <c r="D183" s="1"/>
      <c r="E183" s="1" t="s">
        <v>184</v>
      </c>
      <c r="F183" s="1"/>
      <c r="G183" s="1"/>
      <c r="H183" s="1"/>
      <c r="I183" s="1"/>
      <c r="J183" s="7">
        <v>0</v>
      </c>
      <c r="K183" s="5"/>
      <c r="L183" s="7">
        <v>0</v>
      </c>
      <c r="M183" s="5"/>
      <c r="N183" s="7">
        <f>ROUND((J183-L183),5)</f>
        <v>0</v>
      </c>
      <c r="O183" s="5"/>
      <c r="P183" s="8">
        <f>ROUND(IF(L183=0, IF(J183=0, 0, 1), J183/L183),5)</f>
        <v>0</v>
      </c>
    </row>
    <row r="184" spans="1:16" ht="15" thickBot="1" x14ac:dyDescent="0.4">
      <c r="A184" s="1"/>
      <c r="B184" s="1"/>
      <c r="C184" s="1"/>
      <c r="D184" s="1" t="s">
        <v>185</v>
      </c>
      <c r="E184" s="1"/>
      <c r="F184" s="1"/>
      <c r="G184" s="1"/>
      <c r="H184" s="1"/>
      <c r="I184" s="1"/>
      <c r="J184" s="11">
        <f>ROUND(SUM(J182:J183),5)</f>
        <v>0</v>
      </c>
      <c r="K184" s="5"/>
      <c r="L184" s="11">
        <f>ROUND(SUM(L182:L183),5)</f>
        <v>0</v>
      </c>
      <c r="M184" s="5"/>
      <c r="N184" s="11">
        <f>ROUND((J184-L184),5)</f>
        <v>0</v>
      </c>
      <c r="O184" s="5"/>
      <c r="P184" s="12">
        <f>ROUND(IF(L184=0, IF(J184=0, 0, 1), J184/L184),5)</f>
        <v>0</v>
      </c>
    </row>
    <row r="185" spans="1:16" x14ac:dyDescent="0.35">
      <c r="A185" s="1"/>
      <c r="B185" s="1"/>
      <c r="C185" s="1" t="s">
        <v>186</v>
      </c>
      <c r="D185" s="1"/>
      <c r="E185" s="1"/>
      <c r="F185" s="1"/>
      <c r="G185" s="1"/>
      <c r="H185" s="1"/>
      <c r="I185" s="1"/>
      <c r="J185" s="4">
        <f>ROUND(J181+J184,5)</f>
        <v>0</v>
      </c>
      <c r="K185" s="5"/>
      <c r="L185" s="4">
        <f>ROUND(L181+L184,5)</f>
        <v>0</v>
      </c>
      <c r="M185" s="5"/>
      <c r="N185" s="4">
        <f>ROUND((J185-L185),5)</f>
        <v>0</v>
      </c>
      <c r="O185" s="5"/>
      <c r="P185" s="6">
        <f>ROUND(IF(L185=0, IF(J185=0, 0, 1), J185/L185),5)</f>
        <v>0</v>
      </c>
    </row>
    <row r="186" spans="1:16" x14ac:dyDescent="0.35">
      <c r="A186" s="1"/>
      <c r="B186" s="1"/>
      <c r="C186" s="1" t="s">
        <v>187</v>
      </c>
      <c r="D186" s="1"/>
      <c r="E186" s="1"/>
      <c r="F186" s="1"/>
      <c r="G186" s="1"/>
      <c r="H186" s="1"/>
      <c r="I186" s="1"/>
      <c r="J186" s="4"/>
      <c r="K186" s="5"/>
      <c r="L186" s="4"/>
      <c r="M186" s="5"/>
      <c r="N186" s="4"/>
      <c r="O186" s="5"/>
      <c r="P186" s="6"/>
    </row>
    <row r="187" spans="1:16" x14ac:dyDescent="0.35">
      <c r="A187" s="1"/>
      <c r="B187" s="1"/>
      <c r="C187" s="1"/>
      <c r="D187" s="1" t="s">
        <v>188</v>
      </c>
      <c r="E187" s="1"/>
      <c r="F187" s="1"/>
      <c r="G187" s="1"/>
      <c r="H187" s="1"/>
      <c r="I187" s="1"/>
      <c r="J187" s="4"/>
      <c r="K187" s="5"/>
      <c r="L187" s="4"/>
      <c r="M187" s="5"/>
      <c r="N187" s="4"/>
      <c r="O187" s="5"/>
      <c r="P187" s="6"/>
    </row>
    <row r="188" spans="1:16" x14ac:dyDescent="0.35">
      <c r="A188" s="1"/>
      <c r="B188" s="1"/>
      <c r="C188" s="1"/>
      <c r="D188" s="1"/>
      <c r="E188" s="1" t="s">
        <v>189</v>
      </c>
      <c r="F188" s="1"/>
      <c r="G188" s="1"/>
      <c r="H188" s="1"/>
      <c r="I188" s="1"/>
      <c r="J188" s="4"/>
      <c r="K188" s="5"/>
      <c r="L188" s="4"/>
      <c r="M188" s="5"/>
      <c r="N188" s="4"/>
      <c r="O188" s="5"/>
      <c r="P188" s="6"/>
    </row>
    <row r="189" spans="1:16" ht="15" thickBot="1" x14ac:dyDescent="0.4">
      <c r="A189" s="1"/>
      <c r="B189" s="1"/>
      <c r="C189" s="1"/>
      <c r="D189" s="1"/>
      <c r="E189" s="1"/>
      <c r="F189" s="1" t="s">
        <v>190</v>
      </c>
      <c r="G189" s="1"/>
      <c r="H189" s="1"/>
      <c r="I189" s="1"/>
      <c r="J189" s="7">
        <v>0</v>
      </c>
      <c r="K189" s="5"/>
      <c r="L189" s="4"/>
      <c r="M189" s="5"/>
      <c r="N189" s="4"/>
      <c r="O189" s="5"/>
      <c r="P189" s="6"/>
    </row>
    <row r="190" spans="1:16" ht="15" thickBot="1" x14ac:dyDescent="0.4">
      <c r="A190" s="1"/>
      <c r="B190" s="1"/>
      <c r="C190" s="1"/>
      <c r="D190" s="1"/>
      <c r="E190" s="1" t="s">
        <v>191</v>
      </c>
      <c r="F190" s="1"/>
      <c r="G190" s="1"/>
      <c r="H190" s="1"/>
      <c r="I190" s="1"/>
      <c r="J190" s="11">
        <f>ROUND(SUM(J188:J189),5)</f>
        <v>0</v>
      </c>
      <c r="K190" s="5"/>
      <c r="L190" s="4"/>
      <c r="M190" s="5"/>
      <c r="N190" s="4"/>
      <c r="O190" s="5"/>
      <c r="P190" s="6"/>
    </row>
    <row r="191" spans="1:16" x14ac:dyDescent="0.35">
      <c r="A191" s="1"/>
      <c r="B191" s="1"/>
      <c r="C191" s="1"/>
      <c r="D191" s="1" t="s">
        <v>192</v>
      </c>
      <c r="E191" s="1"/>
      <c r="F191" s="1"/>
      <c r="G191" s="1"/>
      <c r="H191" s="1"/>
      <c r="I191" s="1"/>
      <c r="J191" s="4">
        <f>ROUND(J187+J190,5)</f>
        <v>0</v>
      </c>
      <c r="K191" s="5"/>
      <c r="L191" s="4"/>
      <c r="M191" s="5"/>
      <c r="N191" s="4"/>
      <c r="O191" s="5"/>
      <c r="P191" s="6"/>
    </row>
    <row r="192" spans="1:16" x14ac:dyDescent="0.35">
      <c r="A192" s="1"/>
      <c r="B192" s="1"/>
      <c r="C192" s="1"/>
      <c r="D192" s="1" t="s">
        <v>193</v>
      </c>
      <c r="E192" s="1"/>
      <c r="F192" s="1"/>
      <c r="G192" s="1"/>
      <c r="H192" s="1"/>
      <c r="I192" s="1"/>
      <c r="J192" s="4"/>
      <c r="K192" s="5"/>
      <c r="L192" s="4"/>
      <c r="M192" s="5"/>
      <c r="N192" s="4"/>
      <c r="O192" s="5"/>
      <c r="P192" s="6"/>
    </row>
    <row r="193" spans="1:16" x14ac:dyDescent="0.35">
      <c r="A193" s="1"/>
      <c r="B193" s="1"/>
      <c r="C193" s="1"/>
      <c r="D193" s="1"/>
      <c r="E193" s="1" t="s">
        <v>194</v>
      </c>
      <c r="F193" s="1"/>
      <c r="G193" s="1"/>
      <c r="H193" s="1"/>
      <c r="I193" s="1"/>
      <c r="J193" s="4">
        <v>0</v>
      </c>
      <c r="K193" s="5"/>
      <c r="L193" s="4">
        <v>0</v>
      </c>
      <c r="M193" s="5"/>
      <c r="N193" s="4">
        <f>ROUND((J193-L193),5)</f>
        <v>0</v>
      </c>
      <c r="O193" s="5"/>
      <c r="P193" s="6">
        <f>ROUND(IF(L193=0, IF(J193=0, 0, 1), J193/L193),5)</f>
        <v>0</v>
      </c>
    </row>
    <row r="194" spans="1:16" x14ac:dyDescent="0.35">
      <c r="A194" s="1"/>
      <c r="B194" s="1"/>
      <c r="C194" s="1"/>
      <c r="D194" s="1"/>
      <c r="E194" s="1" t="s">
        <v>195</v>
      </c>
      <c r="F194" s="1"/>
      <c r="G194" s="1"/>
      <c r="H194" s="1"/>
      <c r="I194" s="1"/>
      <c r="J194" s="4">
        <v>0</v>
      </c>
      <c r="K194" s="5"/>
      <c r="L194" s="4">
        <v>0</v>
      </c>
      <c r="M194" s="5"/>
      <c r="N194" s="4">
        <f>ROUND((J194-L194),5)</f>
        <v>0</v>
      </c>
      <c r="O194" s="5"/>
      <c r="P194" s="6">
        <f>ROUND(IF(L194=0, IF(J194=0, 0, 1), J194/L194),5)</f>
        <v>0</v>
      </c>
    </row>
    <row r="195" spans="1:16" ht="15" thickBot="1" x14ac:dyDescent="0.4">
      <c r="A195" s="1"/>
      <c r="B195" s="1"/>
      <c r="C195" s="1"/>
      <c r="D195" s="1"/>
      <c r="E195" s="1" t="s">
        <v>196</v>
      </c>
      <c r="F195" s="1"/>
      <c r="G195" s="1"/>
      <c r="H195" s="1"/>
      <c r="I195" s="1"/>
      <c r="J195" s="7">
        <v>0</v>
      </c>
      <c r="K195" s="5"/>
      <c r="L195" s="7">
        <v>0</v>
      </c>
      <c r="M195" s="5"/>
      <c r="N195" s="7">
        <f>ROUND((J195-L195),5)</f>
        <v>0</v>
      </c>
      <c r="O195" s="5"/>
      <c r="P195" s="8">
        <f>ROUND(IF(L195=0, IF(J195=0, 0, 1), J195/L195),5)</f>
        <v>0</v>
      </c>
    </row>
    <row r="196" spans="1:16" ht="15" thickBot="1" x14ac:dyDescent="0.4">
      <c r="A196" s="1"/>
      <c r="B196" s="1"/>
      <c r="C196" s="1"/>
      <c r="D196" s="1" t="s">
        <v>197</v>
      </c>
      <c r="E196" s="1"/>
      <c r="F196" s="1"/>
      <c r="G196" s="1"/>
      <c r="H196" s="1"/>
      <c r="I196" s="1"/>
      <c r="J196" s="9">
        <f>ROUND(SUM(J192:J195),5)</f>
        <v>0</v>
      </c>
      <c r="K196" s="5"/>
      <c r="L196" s="9">
        <f>ROUND(SUM(L192:L195),5)</f>
        <v>0</v>
      </c>
      <c r="M196" s="5"/>
      <c r="N196" s="9">
        <f>ROUND((J196-L196),5)</f>
        <v>0</v>
      </c>
      <c r="O196" s="5"/>
      <c r="P196" s="10">
        <f>ROUND(IF(L196=0, IF(J196=0, 0, 1), J196/L196),5)</f>
        <v>0</v>
      </c>
    </row>
    <row r="197" spans="1:16" ht="15" thickBot="1" x14ac:dyDescent="0.4">
      <c r="A197" s="1"/>
      <c r="B197" s="1"/>
      <c r="C197" s="1" t="s">
        <v>198</v>
      </c>
      <c r="D197" s="1"/>
      <c r="E197" s="1"/>
      <c r="F197" s="1"/>
      <c r="G197" s="1"/>
      <c r="H197" s="1"/>
      <c r="I197" s="1"/>
      <c r="J197" s="9">
        <f>ROUND(J186+J191+J196,5)</f>
        <v>0</v>
      </c>
      <c r="K197" s="5"/>
      <c r="L197" s="9">
        <f>ROUND(L186+L191+L196,5)</f>
        <v>0</v>
      </c>
      <c r="M197" s="5"/>
      <c r="N197" s="9">
        <f>ROUND((J197-L197),5)</f>
        <v>0</v>
      </c>
      <c r="O197" s="5"/>
      <c r="P197" s="10">
        <f>ROUND(IF(L197=0, IF(J197=0, 0, 1), J197/L197),5)</f>
        <v>0</v>
      </c>
    </row>
    <row r="198" spans="1:16" ht="15" thickBot="1" x14ac:dyDescent="0.4">
      <c r="A198" s="1"/>
      <c r="B198" s="1" t="s">
        <v>199</v>
      </c>
      <c r="C198" s="1"/>
      <c r="D198" s="1"/>
      <c r="E198" s="1"/>
      <c r="F198" s="1"/>
      <c r="G198" s="1"/>
      <c r="H198" s="1"/>
      <c r="I198" s="1"/>
      <c r="J198" s="9">
        <f>ROUND(J180+J185-J197,5)</f>
        <v>0</v>
      </c>
      <c r="K198" s="5"/>
      <c r="L198" s="9">
        <f>ROUND(L180+L185-L197,5)</f>
        <v>0</v>
      </c>
      <c r="M198" s="5"/>
      <c r="N198" s="9">
        <f>ROUND((J198-L198),5)</f>
        <v>0</v>
      </c>
      <c r="O198" s="5"/>
      <c r="P198" s="10">
        <f>ROUND(IF(L198=0, IF(J198=0, 0, 1), J198/L198),5)</f>
        <v>0</v>
      </c>
    </row>
    <row r="199" spans="1:16" s="18" customFormat="1" ht="11" thickBot="1" x14ac:dyDescent="0.3">
      <c r="A199" s="15" t="s">
        <v>200</v>
      </c>
      <c r="B199" s="15"/>
      <c r="C199" s="15"/>
      <c r="D199" s="15"/>
      <c r="E199" s="15"/>
      <c r="F199" s="15"/>
      <c r="G199" s="15"/>
      <c r="H199" s="15"/>
      <c r="I199" s="15"/>
      <c r="J199" s="16">
        <f>ROUND(J179+J198,5)</f>
        <v>180150.48</v>
      </c>
      <c r="K199" s="15"/>
      <c r="L199" s="16">
        <f>ROUND(L179+L198,5)</f>
        <v>0</v>
      </c>
      <c r="M199" s="15"/>
      <c r="N199" s="16">
        <f>ROUND((J199-L199),5)</f>
        <v>180150.48</v>
      </c>
      <c r="O199" s="15"/>
      <c r="P199" s="17">
        <f>ROUND(IF(L199=0, IF(J199=0, 0, 1), J199/L199),5)</f>
        <v>1</v>
      </c>
    </row>
    <row r="200" spans="1:16" ht="15" thickTop="1" x14ac:dyDescent="0.35"/>
  </sheetData>
  <pageMargins left="0.7" right="0.7" top="0.75" bottom="0.75" header="0.1" footer="0.3"/>
  <pageSetup orientation="portrait" horizontalDpi="1200" verticalDpi="1200" r:id="rId1"/>
  <headerFooter>
    <oddHeader>&amp;L&amp;"Arial,Bold"&amp;8 1:29 PM
&amp;"Arial,Bold"&amp;8 08/10/23
&amp;"Arial,Bold"&amp;8 Accrual Basis&amp;C&amp;"Arial,Bold"&amp;12 Nederland Fire Protection District
&amp;"Arial,Bold"&amp;14 Profit &amp;&amp; Loss Budget vs. Actual
&amp;"Arial,Bold"&amp;10 July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6" ma:contentTypeDescription="Create a new document." ma:contentTypeScope="" ma:versionID="abbdf615960f701f4047f661e72ce6a7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6b2d2820ccbe2942691b58647bb0da6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20B5E7-C772-41AC-ACB2-97C9932F9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2ca36-c917-426e-b10f-a601cd052900"/>
    <ds:schemaRef ds:uri="66d75f40-7d24-403a-a859-e7f12c41f9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F5C8A0-8415-4768-B46F-73F19D683F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224A5-4B47-4656-8656-9DCA8550A997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0b42ca36-c917-426e-b10f-a601cd052900"/>
    <ds:schemaRef ds:uri="66d75f40-7d24-403a-a859-e7f12c41f90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2023-08-10T19:29:37Z</dcterms:created>
  <dcterms:modified xsi:type="dcterms:W3CDTF">2023-08-10T19:30:25Z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