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in/Dropbox (Personal)/Documents/Nederland Fire/2020_Board_Term/Documents/Agendas/June 16th/"/>
    </mc:Choice>
  </mc:AlternateContent>
  <xr:revisionPtr revIDLastSave="0" documentId="8_{D589D02F-D107-8846-8441-78624A629524}" xr6:coauthVersionLast="47" xr6:coauthVersionMax="47" xr10:uidLastSave="{00000000-0000-0000-0000-000000000000}"/>
  <bookViews>
    <workbookView xWindow="58600" yWindow="4400" windowWidth="27640" windowHeight="16940" activeTab="1" xr2:uid="{A9995A6C-B586-A642-B5FA-CD6E68973F38}"/>
  </bookViews>
  <sheets>
    <sheet name="2021" sheetId="1" r:id="rId1"/>
    <sheet name="202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" l="1"/>
  <c r="D22" i="2"/>
  <c r="D23" i="2"/>
  <c r="D29" i="2" s="1"/>
  <c r="D30" i="2" s="1"/>
  <c r="D24" i="2"/>
  <c r="D25" i="2"/>
  <c r="D26" i="2"/>
  <c r="D27" i="2"/>
  <c r="D21" i="2"/>
  <c r="B29" i="2"/>
  <c r="C18" i="2"/>
  <c r="C1" i="1"/>
  <c r="C1" i="2"/>
  <c r="D9" i="2" s="1"/>
  <c r="B12" i="2"/>
  <c r="D5" i="1"/>
  <c r="D6" i="1"/>
  <c r="D7" i="1"/>
  <c r="D8" i="1"/>
  <c r="D9" i="1"/>
  <c r="D10" i="1"/>
  <c r="D4" i="1"/>
  <c r="B12" i="1"/>
  <c r="D8" i="2" l="1"/>
  <c r="D10" i="2"/>
  <c r="D5" i="2"/>
  <c r="D6" i="2"/>
  <c r="D7" i="2"/>
  <c r="D4" i="2"/>
  <c r="D12" i="2" l="1"/>
  <c r="D13" i="2" s="1"/>
  <c r="D12" i="1"/>
  <c r="D14" i="2"/>
</calcChain>
</file>

<file path=xl/sharedStrings.xml><?xml version="1.0" encoding="utf-8"?>
<sst xmlns="http://schemas.openxmlformats.org/spreadsheetml/2006/main" count="43" uniqueCount="15">
  <si>
    <t>County</t>
  </si>
  <si>
    <t>Boulder Valley RE2</t>
  </si>
  <si>
    <t>Town of Nederland</t>
  </si>
  <si>
    <t>Nederland Fire District</t>
  </si>
  <si>
    <t>Nederland Ecopass District</t>
  </si>
  <si>
    <t>Nederland Library District</t>
  </si>
  <si>
    <t>RTD</t>
  </si>
  <si>
    <t>Total Net Levy</t>
  </si>
  <si>
    <t>Mill Levy</t>
  </si>
  <si>
    <t>Mill Levy Credit</t>
  </si>
  <si>
    <t>Valuation</t>
  </si>
  <si>
    <t>Tax Amount</t>
  </si>
  <si>
    <t>Assessment Rate</t>
  </si>
  <si>
    <t>Increase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</si>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</sst>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40945-224E-D940-A0EB-7B5702032DDD}">
  <dimension ref="A1:D12"/>
  <sheetViews>
    <sheetView workbookViewId="0">
      <selection activeCell="C2" sqref="C2"/>
    </sheetView>
  </sheetViews>
  <sheetFormatPr baseColWidth="10" defaultRowHeight="16" x14ac:dyDescent="0.2"/>
  <cols>
    <col min="1" max="1" width="28.83203125" customWidth="1"/>
    <col min="3" max="3" width="13.83203125" customWidth="1"/>
    <col min="4" max="4" width="11.6640625" bestFit="1" customWidth="1"/>
  </cols>
  <sheetData>
    <row r="1" spans="1:4" x14ac:dyDescent="0.2">
      <c r="A1" t="s">
        <v>10</v>
      </c>
      <c r="B1">
        <v>420300</v>
      </c>
      <c r="C1" s="1">
        <f>ROUNDUP(B1*B2%,0)</f>
        <v>30052</v>
      </c>
    </row>
    <row r="2" spans="1:4" x14ac:dyDescent="0.2">
      <c r="A2" t="s">
        <v>12</v>
      </c>
      <c r="B2">
        <v>7.15</v>
      </c>
    </row>
    <row r="3" spans="1:4" x14ac:dyDescent="0.2">
      <c r="B3" t="s">
        <v>8</v>
      </c>
      <c r="C3" t="s">
        <v>9</v>
      </c>
      <c r="D3" t="s">
        <v>11</v>
      </c>
    </row>
    <row r="4" spans="1:4" x14ac:dyDescent="0.2">
      <c r="A4" t="s">
        <v>0</v>
      </c>
      <c r="B4">
        <v>24.771000000000001</v>
      </c>
      <c r="C4">
        <v>0</v>
      </c>
      <c r="D4" s="1">
        <f>ROUNDUP((($C$1/1000)*B4),2)</f>
        <v>744.42</v>
      </c>
    </row>
    <row r="5" spans="1:4" x14ac:dyDescent="0.2">
      <c r="A5" t="s">
        <v>1</v>
      </c>
      <c r="B5">
        <v>48.393000000000001</v>
      </c>
      <c r="C5">
        <v>1.9770000000000001</v>
      </c>
      <c r="D5" s="1">
        <f t="shared" ref="D5:D10" si="0">ROUNDUP((($C$1/1000)*B5),2)</f>
        <v>1454.31</v>
      </c>
    </row>
    <row r="6" spans="1:4" x14ac:dyDescent="0.2">
      <c r="A6" t="s">
        <v>2</v>
      </c>
      <c r="B6">
        <v>17.274000000000001</v>
      </c>
      <c r="C6">
        <v>0</v>
      </c>
      <c r="D6" s="1">
        <f t="shared" si="0"/>
        <v>519.12</v>
      </c>
    </row>
    <row r="7" spans="1:4" x14ac:dyDescent="0.2">
      <c r="A7" t="s">
        <v>3</v>
      </c>
      <c r="B7">
        <v>14.875999999999999</v>
      </c>
      <c r="C7">
        <v>0</v>
      </c>
      <c r="D7" s="1">
        <f t="shared" si="0"/>
        <v>447.06</v>
      </c>
    </row>
    <row r="8" spans="1:4" x14ac:dyDescent="0.2">
      <c r="A8" t="s">
        <v>4</v>
      </c>
      <c r="B8">
        <v>1.85</v>
      </c>
      <c r="C8">
        <v>0</v>
      </c>
      <c r="D8" s="1">
        <f t="shared" si="0"/>
        <v>55.6</v>
      </c>
    </row>
    <row r="9" spans="1:4" x14ac:dyDescent="0.2">
      <c r="A9" t="s">
        <v>5</v>
      </c>
      <c r="B9">
        <v>6.0940000000000003</v>
      </c>
      <c r="C9">
        <v>0</v>
      </c>
      <c r="D9" s="1">
        <f t="shared" si="0"/>
        <v>183.14</v>
      </c>
    </row>
    <row r="10" spans="1:4" x14ac:dyDescent="0.2">
      <c r="A10" t="s">
        <v>6</v>
      </c>
      <c r="B10">
        <v>0</v>
      </c>
      <c r="C10">
        <v>0</v>
      </c>
      <c r="D10" s="1">
        <f t="shared" si="0"/>
        <v>0</v>
      </c>
    </row>
    <row r="12" spans="1:4" x14ac:dyDescent="0.2">
      <c r="A12" t="s">
        <v>7</v>
      </c>
      <c r="B12">
        <f>SUM(B4:B10)</f>
        <v>113.258</v>
      </c>
      <c r="D12" s="1">
        <f>SUM(D4:D10)</f>
        <v>3403.6499999999996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9ED6-009D-E546-B661-1A0DB7C9D851}">
  <dimension ref="A1:D31"/>
  <sheetViews>
    <sheetView tabSelected="1" workbookViewId="0">
      <selection activeCell="B3" sqref="B3"/>
    </sheetView>
  </sheetViews>
  <sheetFormatPr baseColWidth="10" defaultRowHeight="16" x14ac:dyDescent="0.2"/>
  <cols>
    <col min="1" max="1" width="24.83203125" customWidth="1"/>
    <col min="2" max="2" width="12.83203125" customWidth="1"/>
    <col min="3" max="3" width="16.5" customWidth="1"/>
  </cols>
  <sheetData>
    <row r="1" spans="1:4" x14ac:dyDescent="0.2">
      <c r="A1" t="s">
        <v>10</v>
      </c>
      <c r="B1">
        <v>504000</v>
      </c>
      <c r="C1" s="1">
        <f>ROUNDUP(B1*B2%,0)</f>
        <v>35028</v>
      </c>
    </row>
    <row r="2" spans="1:4" x14ac:dyDescent="0.2">
      <c r="A2" t="s">
        <v>12</v>
      </c>
      <c r="B2">
        <v>6.95</v>
      </c>
    </row>
    <row r="3" spans="1:4" x14ac:dyDescent="0.2">
      <c r="B3" t="s">
        <v>8</v>
      </c>
      <c r="C3" t="s">
        <v>9</v>
      </c>
      <c r="D3" t="s">
        <v>11</v>
      </c>
    </row>
    <row r="4" spans="1:4" x14ac:dyDescent="0.2">
      <c r="A4" t="s">
        <v>0</v>
      </c>
      <c r="B4">
        <v>24.771000000000001</v>
      </c>
      <c r="C4">
        <v>0</v>
      </c>
      <c r="D4" s="1">
        <f>ROUNDUP((($C$1/1000)*B4),2)</f>
        <v>867.68</v>
      </c>
    </row>
    <row r="5" spans="1:4" x14ac:dyDescent="0.2">
      <c r="A5" t="s">
        <v>1</v>
      </c>
      <c r="B5">
        <v>48.393000000000001</v>
      </c>
      <c r="C5">
        <v>1.9770000000000001</v>
      </c>
      <c r="D5" s="1">
        <f t="shared" ref="D5:D10" si="0">ROUNDUP((($C$1/1000)*B5),2)</f>
        <v>1695.12</v>
      </c>
    </row>
    <row r="6" spans="1:4" x14ac:dyDescent="0.2">
      <c r="A6" t="s">
        <v>2</v>
      </c>
      <c r="B6">
        <v>17.274000000000001</v>
      </c>
      <c r="C6">
        <v>0</v>
      </c>
      <c r="D6" s="1">
        <f t="shared" si="0"/>
        <v>605.08000000000004</v>
      </c>
    </row>
    <row r="7" spans="1:4" x14ac:dyDescent="0.2">
      <c r="A7" t="s">
        <v>3</v>
      </c>
      <c r="B7">
        <v>14.875999999999999</v>
      </c>
      <c r="C7">
        <v>0</v>
      </c>
      <c r="D7" s="1">
        <f t="shared" si="0"/>
        <v>521.08000000000004</v>
      </c>
    </row>
    <row r="8" spans="1:4" x14ac:dyDescent="0.2">
      <c r="A8" t="s">
        <v>4</v>
      </c>
      <c r="B8">
        <v>1.85</v>
      </c>
      <c r="C8">
        <v>0</v>
      </c>
      <c r="D8" s="1">
        <f t="shared" si="0"/>
        <v>64.81</v>
      </c>
    </row>
    <row r="9" spans="1:4" x14ac:dyDescent="0.2">
      <c r="A9" t="s">
        <v>5</v>
      </c>
      <c r="B9">
        <v>6.0940000000000003</v>
      </c>
      <c r="C9">
        <v>0</v>
      </c>
      <c r="D9" s="1">
        <f t="shared" si="0"/>
        <v>213.47</v>
      </c>
    </row>
    <row r="10" spans="1:4" x14ac:dyDescent="0.2">
      <c r="A10" t="s">
        <v>6</v>
      </c>
      <c r="B10">
        <v>0</v>
      </c>
      <c r="C10">
        <v>0</v>
      </c>
      <c r="D10" s="1">
        <f t="shared" si="0"/>
        <v>0</v>
      </c>
    </row>
    <row r="12" spans="1:4" x14ac:dyDescent="0.2">
      <c r="A12" t="s">
        <v>7</v>
      </c>
      <c r="B12">
        <f>SUM(B4:B10)</f>
        <v>113.258</v>
      </c>
      <c r="D12" s="1">
        <f>SUM(D4:D10)</f>
        <v>3967.2399999999993</v>
      </c>
    </row>
    <row r="13" spans="1:4" x14ac:dyDescent="0.2">
      <c r="C13" t="s">
        <v>13</v>
      </c>
      <c r="D13" s="1">
        <f>D12-'2021'!D12</f>
        <v>563.58999999999969</v>
      </c>
    </row>
    <row r="14" spans="1:4" x14ac:dyDescent="0.2">
      <c r="C14" t="s">
        <v>14</v>
      </c>
      <c r="D14" s="1">
        <f>D13/('2021'!D12/100)</f>
        <v>16.558400540596118</v>
      </c>
    </row>
    <row r="18" spans="1:4" x14ac:dyDescent="0.2">
      <c r="A18" t="s">
        <v>10</v>
      </c>
      <c r="B18">
        <v>504000</v>
      </c>
      <c r="C18" s="1">
        <f>ROUNDUP(B18*B19%,0)</f>
        <v>36036</v>
      </c>
    </row>
    <row r="19" spans="1:4" x14ac:dyDescent="0.2">
      <c r="A19" t="s">
        <v>12</v>
      </c>
      <c r="B19">
        <v>7.15</v>
      </c>
    </row>
    <row r="20" spans="1:4" x14ac:dyDescent="0.2">
      <c r="B20" t="s">
        <v>8</v>
      </c>
      <c r="C20" t="s">
        <v>9</v>
      </c>
      <c r="D20" t="s">
        <v>11</v>
      </c>
    </row>
    <row r="21" spans="1:4" x14ac:dyDescent="0.2">
      <c r="A21" t="s">
        <v>0</v>
      </c>
      <c r="B21">
        <v>24.771000000000001</v>
      </c>
      <c r="C21">
        <v>0</v>
      </c>
      <c r="D21" s="1">
        <f>ROUNDUP((($C$18/1000)*B21),2)</f>
        <v>892.65</v>
      </c>
    </row>
    <row r="22" spans="1:4" x14ac:dyDescent="0.2">
      <c r="A22" t="s">
        <v>1</v>
      </c>
      <c r="B22">
        <v>48.393000000000001</v>
      </c>
      <c r="C22">
        <v>1.9770000000000001</v>
      </c>
      <c r="D22" s="1">
        <f t="shared" ref="D22:D27" si="1">ROUNDUP((($C$18/1000)*B22),2)</f>
        <v>1743.9</v>
      </c>
    </row>
    <row r="23" spans="1:4" x14ac:dyDescent="0.2">
      <c r="A23" t="s">
        <v>2</v>
      </c>
      <c r="B23">
        <v>17.274000000000001</v>
      </c>
      <c r="C23">
        <v>0</v>
      </c>
      <c r="D23" s="1">
        <f t="shared" si="1"/>
        <v>622.49</v>
      </c>
    </row>
    <row r="24" spans="1:4" x14ac:dyDescent="0.2">
      <c r="A24" t="s">
        <v>3</v>
      </c>
      <c r="B24">
        <v>14.875999999999999</v>
      </c>
      <c r="C24">
        <v>0</v>
      </c>
      <c r="D24" s="1">
        <f t="shared" si="1"/>
        <v>536.08000000000004</v>
      </c>
    </row>
    <row r="25" spans="1:4" x14ac:dyDescent="0.2">
      <c r="A25" t="s">
        <v>4</v>
      </c>
      <c r="B25">
        <v>1.85</v>
      </c>
      <c r="C25">
        <v>0</v>
      </c>
      <c r="D25" s="1">
        <f t="shared" si="1"/>
        <v>66.67</v>
      </c>
    </row>
    <row r="26" spans="1:4" x14ac:dyDescent="0.2">
      <c r="A26" t="s">
        <v>5</v>
      </c>
      <c r="B26">
        <v>6.0940000000000003</v>
      </c>
      <c r="C26">
        <v>0</v>
      </c>
      <c r="D26" s="1">
        <f t="shared" si="1"/>
        <v>219.60999999999999</v>
      </c>
    </row>
    <row r="27" spans="1:4" x14ac:dyDescent="0.2">
      <c r="A27" t="s">
        <v>6</v>
      </c>
      <c r="B27">
        <v>0</v>
      </c>
      <c r="C27">
        <v>0</v>
      </c>
      <c r="D27" s="1">
        <f t="shared" si="1"/>
        <v>0</v>
      </c>
    </row>
    <row r="29" spans="1:4" x14ac:dyDescent="0.2">
      <c r="A29" t="s">
        <v>7</v>
      </c>
      <c r="B29">
        <f>SUM(B21:B27)</f>
        <v>113.258</v>
      </c>
      <c r="D29" s="1">
        <f>SUM(D21:D27)</f>
        <v>4081.4</v>
      </c>
    </row>
    <row r="30" spans="1:4" x14ac:dyDescent="0.2">
      <c r="C30" t="s">
        <v>13</v>
      </c>
      <c r="D30" s="1">
        <f>D29-'2021'!D12</f>
        <v>677.75000000000045</v>
      </c>
    </row>
    <row r="31" spans="1:4" x14ac:dyDescent="0.2">
      <c r="C31" t="s">
        <v>14</v>
      </c>
      <c r="D31" s="1">
        <f>D30/('2021'!D12/100)</f>
        <v>19.912446931970106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63AD8-8292-6249-90FA-52A3F97B17C4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 Irwin-Powell</dc:creator>
  <cp:lastModifiedBy>Iain Irwin-Powell</cp:lastModifiedBy>
  <dcterms:created xsi:type="dcterms:W3CDTF">2021-06-10T23:38:58Z</dcterms:created>
  <dcterms:modified xsi:type="dcterms:W3CDTF">2021-06-11T00:04:29Z</dcterms:modified>
</cp:coreProperties>
</file>